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ERIKA OSORIO\Desktop\"/>
    </mc:Choice>
  </mc:AlternateContent>
  <xr:revisionPtr revIDLastSave="0" documentId="13_ncr:1_{F6F4B86E-9A87-453E-A9AA-3940C9FAC4C7}" xr6:coauthVersionLast="47" xr6:coauthVersionMax="47" xr10:uidLastSave="{00000000-0000-0000-0000-000000000000}"/>
  <bookViews>
    <workbookView xWindow="-110" yWindow="-110" windowWidth="19420" windowHeight="10300" activeTab="2" xr2:uid="{00000000-000D-0000-FFFF-FFFF00000000}"/>
  </bookViews>
  <sheets>
    <sheet name="FESTIVOS" sheetId="4" r:id="rId1"/>
    <sheet name="Consolidado" sheetId="6" r:id="rId2"/>
    <sheet name="PETICIONES" sheetId="2" r:id="rId3"/>
    <sheet name="GRAFICOS (3)" sheetId="7" r:id="rId4"/>
    <sheet name="Hoja1" sheetId="5" r:id="rId5"/>
  </sheets>
  <definedNames>
    <definedName name="_xlnm.Print_Area" localSheetId="2">PETICIONES!$B$1:$AQ$8</definedName>
    <definedName name="INSTALACION" localSheetId="1">#REF!</definedName>
    <definedName name="INSTALACION" localSheetId="3">#REF!</definedName>
    <definedName name="INSTALACION">PETICIONES!$Q:$Q</definedName>
    <definedName name="PRESTACION" localSheetId="1">#REF!</definedName>
    <definedName name="PRESTACION" localSheetId="3">#REF!</definedName>
    <definedName name="PRESTACION">PETICIONES!$R:$R</definedName>
    <definedName name="_xlnm.Print_Titles" localSheetId="2">PETICIONES!$1:$8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2" l="1"/>
  <c r="AH26" i="2"/>
  <c r="AG26" i="2"/>
  <c r="AF26" i="2"/>
  <c r="AE26" i="2"/>
  <c r="F59" i="7"/>
  <c r="F58" i="7"/>
  <c r="F60" i="7" s="1"/>
  <c r="E53" i="7"/>
  <c r="F52" i="7" s="1"/>
  <c r="E20" i="7"/>
  <c r="F18" i="7" s="1"/>
  <c r="E11" i="7"/>
  <c r="F9" i="7" s="1"/>
  <c r="F10" i="7"/>
  <c r="H15" i="6"/>
  <c r="G15" i="6"/>
  <c r="F15" i="6"/>
  <c r="E15" i="6"/>
  <c r="D15" i="6"/>
  <c r="C15" i="6"/>
  <c r="B11" i="6"/>
  <c r="B15" i="6"/>
  <c r="F8" i="7" l="1"/>
  <c r="F11" i="7" s="1"/>
  <c r="F50" i="7"/>
  <c r="F53" i="7" s="1"/>
  <c r="F51" i="7"/>
  <c r="F19" i="7"/>
  <c r="A11" i="2"/>
  <c r="A12" i="2" s="1"/>
  <c r="A13" i="2" s="1"/>
  <c r="A14" i="2" s="1"/>
  <c r="A15" i="2" s="1"/>
  <c r="A16" i="2" s="1"/>
  <c r="AK10" i="2" l="1"/>
  <c r="AK11" i="2"/>
  <c r="AK12" i="2"/>
  <c r="AK13" i="2"/>
  <c r="AK14" i="2"/>
  <c r="AK15" i="2"/>
  <c r="AK16" i="2"/>
  <c r="AO8" i="2" l="1"/>
  <c r="L98" i="5" l="1"/>
</calcChain>
</file>

<file path=xl/sharedStrings.xml><?xml version="1.0" encoding="utf-8"?>
<sst xmlns="http://schemas.openxmlformats.org/spreadsheetml/2006/main" count="319" uniqueCount="243">
  <si>
    <t>SISTEMA DE GESTION</t>
  </si>
  <si>
    <r>
      <t xml:space="preserve">Código: </t>
    </r>
    <r>
      <rPr>
        <sz val="10"/>
        <rFont val="Arial"/>
        <family val="2"/>
      </rPr>
      <t>GCO-FR-027</t>
    </r>
  </si>
  <si>
    <r>
      <t xml:space="preserve">Página: </t>
    </r>
    <r>
      <rPr>
        <sz val="10"/>
        <rFont val="Arial"/>
        <family val="2"/>
      </rPr>
      <t>1</t>
    </r>
  </si>
  <si>
    <r>
      <t xml:space="preserve">Versión: </t>
    </r>
    <r>
      <rPr>
        <sz val="10"/>
        <rFont val="Arial"/>
        <family val="2"/>
      </rPr>
      <t>2</t>
    </r>
  </si>
  <si>
    <r>
      <t xml:space="preserve">Vigente a partir de:
</t>
    </r>
    <r>
      <rPr>
        <sz val="10"/>
        <rFont val="Arial"/>
        <family val="2"/>
      </rPr>
      <t>21-06-2019</t>
    </r>
  </si>
  <si>
    <t xml:space="preserve">No. Radicado
</t>
  </si>
  <si>
    <t>Fecha de Radicado/recepción
DD/MM/AAAA</t>
  </si>
  <si>
    <t>REMITENTE</t>
  </si>
  <si>
    <t>MECANISMO DE RECEPCIÓN</t>
  </si>
  <si>
    <t xml:space="preserve">CAUSAL (no aplica otros) </t>
  </si>
  <si>
    <t>ASUNTO DE LA SOLICITUD</t>
  </si>
  <si>
    <t>ASUNTO: RESUMEN DESCRIPCION O CAUSAL</t>
  </si>
  <si>
    <t>GESTION:OBSERVACIONES DE LA GESTION REALIZADA</t>
  </si>
  <si>
    <t>FUNCIONARIO GESTION</t>
  </si>
  <si>
    <t xml:space="preserve">TIPO (asunto)
</t>
  </si>
  <si>
    <t>ESTADO PQRSD</t>
  </si>
  <si>
    <t>TIPO RESPUESTA</t>
  </si>
  <si>
    <t>No. radicado</t>
  </si>
  <si>
    <t>Fecha respuesta</t>
  </si>
  <si>
    <t>Tiempo respuesta</t>
  </si>
  <si>
    <t>ID USUARIO/CODIGO BARRIO</t>
  </si>
  <si>
    <t>DOCUMENTO DE IDENTIDAD</t>
  </si>
  <si>
    <t>NOMBRES Y APELLIDOS</t>
  </si>
  <si>
    <t>Ventanilla atención</t>
  </si>
  <si>
    <t>Ventanilla Radicación</t>
  </si>
  <si>
    <t>Formato electrónico Pagina Web</t>
  </si>
  <si>
    <t>Correo Electrónico</t>
  </si>
  <si>
    <t>Buzon de Sugerencias</t>
  </si>
  <si>
    <t>Telefónico</t>
  </si>
  <si>
    <t>Comercial</t>
  </si>
  <si>
    <t>Acueducto</t>
  </si>
  <si>
    <t>Alcantarillado</t>
  </si>
  <si>
    <t>Petición</t>
  </si>
  <si>
    <t>Queja</t>
  </si>
  <si>
    <t>Reclamo</t>
  </si>
  <si>
    <t>Sugerencia</t>
  </si>
  <si>
    <t>Denuncia</t>
  </si>
  <si>
    <t>Otros</t>
  </si>
  <si>
    <t>Facturación</t>
  </si>
  <si>
    <t>Otro</t>
  </si>
  <si>
    <t>Instalacion</t>
  </si>
  <si>
    <t>prestacion</t>
  </si>
  <si>
    <t>SOL.INF.</t>
  </si>
  <si>
    <t>SOL.INF.   OTRAS ENTIDADES</t>
  </si>
  <si>
    <t>OTROS</t>
  </si>
  <si>
    <t>CERRADA</t>
  </si>
  <si>
    <t>ABIERTA</t>
  </si>
  <si>
    <t>POSITIVA</t>
  </si>
  <si>
    <t>NEGATIVA</t>
  </si>
  <si>
    <t>VICTOR DE LA CRUZ</t>
  </si>
  <si>
    <t>FABIAN MORRIS</t>
  </si>
  <si>
    <t>PETICION</t>
  </si>
  <si>
    <t>ORLANDO MENDOZA</t>
  </si>
  <si>
    <t>NORCY ESTELA JIMENEZ</t>
  </si>
  <si>
    <t>SOLICITUD DE VISITA TECNICA</t>
  </si>
  <si>
    <t>BARRIO COLOMBIA</t>
  </si>
  <si>
    <t>ESTEBANA JARAMILLO TIRADO</t>
  </si>
  <si>
    <t>2022-140-004547-2</t>
  </si>
  <si>
    <t>BARRIO SAN FRANCISCO</t>
  </si>
  <si>
    <t>YANETH ROBLES JIMENEZ</t>
  </si>
  <si>
    <t>SOLICITUD CAMBIO DE TUBERIA Y MANTENIMIENTO DE MANHOLES</t>
  </si>
  <si>
    <t>2022-130-004846-2</t>
  </si>
  <si>
    <t>ALCALDIA DE BARRANCABERMEJA</t>
  </si>
  <si>
    <t>SOLICITUD URGENTE DE LIMPIEZA Y MANTENIMIENTO DE ALCANTARILLADO Y SERVICIO CAMION SISTEMA SUCCION</t>
  </si>
  <si>
    <t>SE INFORMA QUE SE REALIZO VISITA TECNICA EL DIA 07 DE JUNIO DE 2022, EVIDENCIADO EL BUEN FUNCIONAMIENTO DEL SISTEMA DE RED DE ALCANTARILLADO, SE INCLUYE EN LA PROGRAMACION DE MANTENIMIENTO DE ALCANTARILLADO</t>
  </si>
  <si>
    <t>2022-120-004031-1</t>
  </si>
  <si>
    <t>SE REALIZO LA SOLICITUD DE MANTENIMIENTO DE ALCANTARILLADO EL DIA 11 DE JUNIO DEL PRESENTE AÑO</t>
  </si>
  <si>
    <t>2022-120-004052-1</t>
  </si>
  <si>
    <t>2022-140-005089-2</t>
  </si>
  <si>
    <t>JAVIER ENRIQUE FLOREZ ACOSTA</t>
  </si>
  <si>
    <t>SOLICITUD LIMPIEZA DE ALCANTARILLADO EN LA CALLE 49 #21-46 BARRIO COLOMBIA</t>
  </si>
  <si>
    <t>2022-140-005334-2</t>
  </si>
  <si>
    <t>JAC BARRIO 20 DE JULIO</t>
  </si>
  <si>
    <t>SOLICITUD DE RESPUESTA SOBRE VISITA OCULAR QUE SE REALIZO A UN HUNDIMIENO EN LA VIA TRANSVERSAL 45 ENTRE DIAGONAL 58 Y 59 DEL BARRIO 20 DE JULIO</t>
  </si>
  <si>
    <t>SE REALIZO LA SOLICITUD DE MANTENIMIENTO EL DIA 21 DE JUNIO DEL PRESENTE AÑO</t>
  </si>
  <si>
    <t>2022-120-004332-1</t>
  </si>
  <si>
    <t>2022-120-004458-1</t>
  </si>
  <si>
    <t>LA EMPRESA INFORMA QUE ACTUALMENTE SE ENCUENTRAN ELABORANDO LOS ESTUDIOS Y DISEÑOS PERTINENTES PARA ADELANTAR LA REPOSICION DE REDES DE ACUEDUCTO Y ALCANTARILLADO EN VARIOS SECTORES DE LA CIUDAD</t>
  </si>
  <si>
    <t>FECHA DE INGRESO</t>
  </si>
  <si>
    <t xml:space="preserve">BARRIO    </t>
  </si>
  <si>
    <t>GESTION REALIZADA</t>
  </si>
  <si>
    <t xml:space="preserve"> RADICADO DE RESPUESTA</t>
  </si>
  <si>
    <t>FECHA DE RTA</t>
  </si>
  <si>
    <t>DIAS DE ATN.</t>
  </si>
  <si>
    <t>NOMBRE SOLICITANTE</t>
  </si>
  <si>
    <t>ASUNTO DE LA PETICION.</t>
  </si>
  <si>
    <t>FUNCIONARIO QUE ATENDIÓ</t>
  </si>
  <si>
    <t>RADICADO DE NGRESO</t>
  </si>
  <si>
    <t>FECHA INGR</t>
  </si>
  <si>
    <t>TIPO DE RTA</t>
  </si>
  <si>
    <t>PROMEDIO DE ATENCION</t>
  </si>
  <si>
    <t>PRIMERO DE MAYO</t>
  </si>
  <si>
    <t xml:space="preserve">VICTOR JULIO DE LA CRUZ MONTOYA </t>
  </si>
  <si>
    <t xml:space="preserve">CESAR CARDILES PADILLA </t>
  </si>
  <si>
    <t xml:space="preserve">VISITA TECNICA </t>
  </si>
  <si>
    <t>SE PROGRAMO VISITA TECNICA</t>
  </si>
  <si>
    <t>FORMATO CAPTURA GESTIÓN PQRSD</t>
  </si>
  <si>
    <t>WILLIAM CARRASCAL ARRIETA</t>
  </si>
  <si>
    <t>20231400051182</t>
  </si>
  <si>
    <t>BARRIO PRIMERO DE MAYO</t>
  </si>
  <si>
    <t>darlyrodriguez@hotmail.com</t>
  </si>
  <si>
    <t>DARLY RODRIGUEZ</t>
  </si>
  <si>
    <t>SOLICITUD DE VARIAS SOLICITUDES EN CUENTAS CLARAS</t>
  </si>
  <si>
    <t>SE HAN VENIDO CUMPLIENDO CON LAS PETICIONES REALIZADAS</t>
  </si>
  <si>
    <t>2023120004874-1</t>
  </si>
  <si>
    <t>20231400053142</t>
  </si>
  <si>
    <t>SECRETARIA DE PLANEACION DISTRITAL</t>
  </si>
  <si>
    <t>OMAR ERNESTO PRADA RUEDA</t>
  </si>
  <si>
    <t>TRASLADO DE DERECHO DE PETICION DE LA SEÑORA JENNY PAOLA TARAZONA PLAN PARCIAL SUR ESTE</t>
  </si>
  <si>
    <t>SE RESPONDIO A LA SEÑORA JENNY PAOLA TARAZONA</t>
  </si>
  <si>
    <t>20231200051261</t>
  </si>
  <si>
    <t>2023 – 140 -005252 – 2.</t>
  </si>
  <si>
    <t xml:space="preserve">la victoria </t>
  </si>
  <si>
    <t>ccardilesp@gmail.com</t>
  </si>
  <si>
    <t xml:space="preserve">se dio traslado a la secretaria general aguas de bca </t>
  </si>
  <si>
    <t>20231200050721</t>
  </si>
  <si>
    <t xml:space="preserve">2023 – 130 -004858 </t>
  </si>
  <si>
    <t xml:space="preserve">LOS ALMENDROS </t>
  </si>
  <si>
    <t>FLOR MARIA PUERTA</t>
  </si>
  <si>
    <t xml:space="preserve">se dio respuesta al usuario </t>
  </si>
  <si>
    <t>20231200047281</t>
  </si>
  <si>
    <t xml:space="preserve">HAROLD JESUS DURAN DURAN </t>
  </si>
  <si>
    <t xml:space="preserve">2023 – 140 – 005091 -2 </t>
  </si>
  <si>
    <t xml:space="preserve">LAS PALMAS </t>
  </si>
  <si>
    <t xml:space="preserve">harold.duran@barrancabermeja.gov.co  </t>
  </si>
  <si>
    <t xml:space="preserve">SE INFORMO QUE LA SITUACION CORRESPONDE  A  PROBLEMAS DE VECINDAD </t>
  </si>
  <si>
    <t>20231200050051</t>
  </si>
  <si>
    <t xml:space="preserve">2023 – 140 -005293 - 2 </t>
  </si>
  <si>
    <t xml:space="preserve">JALQUER GUTIERREZ </t>
  </si>
  <si>
    <t>Jalquer66@hotmasil.com</t>
  </si>
  <si>
    <t>20231200051221</t>
  </si>
  <si>
    <t xml:space="preserve">KATHERIN MELISA TORDECILLA GONZALEZ </t>
  </si>
  <si>
    <t>2023 – 130 -004977 – 2.</t>
  </si>
  <si>
    <t xml:space="preserve">GALAN </t>
  </si>
  <si>
    <t>comercial@sandiegoses.com</t>
  </si>
  <si>
    <t xml:space="preserve">SOLICITUD CARACTERIZACION </t>
  </si>
  <si>
    <t xml:space="preserve">SE SOLICITUD CARACTERIZACION </t>
  </si>
  <si>
    <t>20231200049971</t>
  </si>
  <si>
    <t>SOLICITUD DE ADECUACION DE VIVIENDA</t>
  </si>
  <si>
    <t>PETICIONES  MAYO 2023</t>
  </si>
  <si>
    <r>
      <t xml:space="preserve">Código: </t>
    </r>
    <r>
      <rPr>
        <sz val="10"/>
        <rFont val="Arial"/>
        <family val="2"/>
      </rPr>
      <t>GCO-FR-028</t>
    </r>
  </si>
  <si>
    <t>Dependencia:</t>
  </si>
  <si>
    <t>Periodo reportado:</t>
  </si>
  <si>
    <t>FEBRERO</t>
  </si>
  <si>
    <t>PQRSD</t>
  </si>
  <si>
    <t>ítem</t>
  </si>
  <si>
    <t>No</t>
  </si>
  <si>
    <t>Mecanismo de recepción</t>
  </si>
  <si>
    <t>Observación</t>
  </si>
  <si>
    <t>Ventanilla de atención</t>
  </si>
  <si>
    <t>Ventanilla de Radicación</t>
  </si>
  <si>
    <t>Formato electrónico Página web</t>
  </si>
  <si>
    <t>Correo</t>
  </si>
  <si>
    <t>Buzón de Sugerencias</t>
  </si>
  <si>
    <t>Telefónica</t>
  </si>
  <si>
    <t>Tiempo promedio respuesta</t>
  </si>
  <si>
    <t xml:space="preserve">Peticiones </t>
  </si>
  <si>
    <t>Quejas</t>
  </si>
  <si>
    <t>Reclamos</t>
  </si>
  <si>
    <t>Sugerencias</t>
  </si>
  <si>
    <t>Solicitud de disponibilidad y certificados</t>
  </si>
  <si>
    <t>Denuncias</t>
  </si>
  <si>
    <t>TOTAL PQRSD</t>
  </si>
  <si>
    <t>No. Total PQRSD respuesta positiva</t>
  </si>
  <si>
    <t>No. total PQRSD respuesta negativa</t>
  </si>
  <si>
    <t>No total de derechos de petición (escritos-verbales)</t>
  </si>
  <si>
    <t>No.total de solicitudes de información</t>
  </si>
  <si>
    <t>No Total de solicitudes de información positiva</t>
  </si>
  <si>
    <t>No. Total de solicitudes de información negativa</t>
  </si>
  <si>
    <t>No. Total de solicitudes de información negativa por inesistencia de la información solicitada</t>
  </si>
  <si>
    <t>No. Total de solicitudes de información REMITIDAS a otras entidades</t>
  </si>
  <si>
    <t>Fuente de Información: Gestion documental - ORFEO</t>
  </si>
  <si>
    <r>
      <t>Petición</t>
    </r>
    <r>
      <rPr>
        <sz val="10"/>
        <color rgb="FF000000"/>
        <rFont val="Arial"/>
        <family val="2"/>
      </rPr>
      <t xml:space="preserve">: Derecho fundamental que tiene toda persona a presentar solicitudes respetuosas a las autoridades por motivos de interés general o particular y a obtener su pronta resolución: </t>
    </r>
    <r>
      <rPr>
        <b/>
        <sz val="10"/>
        <color rgb="FF000000"/>
        <rFont val="Arial"/>
        <family val="2"/>
      </rPr>
      <t>Variables</t>
    </r>
    <r>
      <rPr>
        <sz val="10"/>
        <color rgb="FF000000"/>
        <rFont val="Arial"/>
        <family val="2"/>
      </rPr>
      <t>:Solicitudes de documentos o Información, Solicitudes de información pública, Petición entre autoridades, Consultas y /o peticiones comerciales, Consultas y/o peticiones Administrativas, Copias de Documentos, Acciones constitucionales: tutelas, acciones populares,  acciones de grupo, acciones de cumplimiento, demandas.</t>
    </r>
  </si>
  <si>
    <r>
      <t>Queja</t>
    </r>
    <r>
      <rPr>
        <sz val="10"/>
        <color theme="1"/>
        <rFont val="Arial"/>
        <family val="2"/>
      </rPr>
      <t xml:space="preserve">: Cuando  se formula una manifestación de protesta, censura, descontento o inconformidad  en relación con una conducta que considera  irregular de uno o varios  servidores   públicos  o  contratistas,  en  desarrollo   de  sus  funciones  o durante la prestación de sus servicios. </t>
    </r>
    <r>
      <rPr>
        <b/>
        <sz val="10"/>
        <color theme="1"/>
        <rFont val="Arial"/>
        <family val="2"/>
      </rPr>
      <t>Variables</t>
    </r>
    <r>
      <rPr>
        <sz val="10"/>
        <color theme="1"/>
        <rFont val="Arial"/>
        <family val="2"/>
      </rPr>
      <t>: Funcionario, Contratista</t>
    </r>
  </si>
  <si>
    <r>
      <t>Reclamo:</t>
    </r>
    <r>
      <rPr>
        <sz val="10"/>
        <color theme="1"/>
        <rFont val="Arial"/>
        <family val="2"/>
      </rPr>
      <t xml:space="preserve"> Cuando  se exige, reivindica o demanda  ante la entidad una solución, ya  sea  por  motivo   de  interés  general  o  particular,   referente  a  la  indebida prestación de un servicio o falta de atención de una solicitud.  </t>
    </r>
    <r>
      <rPr>
        <b/>
        <sz val="10"/>
        <color theme="1"/>
        <rFont val="Arial"/>
        <family val="2"/>
      </rPr>
      <t>Variable</t>
    </r>
    <r>
      <rPr>
        <sz val="10"/>
        <color theme="1"/>
        <rFont val="Arial"/>
        <family val="2"/>
      </rPr>
      <t>s:Facturación (comercial), Instalación   (acueducto-alcantarillado),Prestación   (acueducto-alcantarillado), Recursos (prestación- e instalación del servicio).</t>
    </r>
  </si>
  <si>
    <r>
      <t xml:space="preserve">Sugerencia: </t>
    </r>
    <r>
      <rPr>
        <sz val="10"/>
        <color rgb="FF000000"/>
        <rFont val="Arial"/>
        <family val="2"/>
      </rPr>
      <t xml:space="preserve">Cuando se presenta a la entidad la manifestación  de una idea o propuesta para mejorar la prestación de un servicio o la gestión institucional. </t>
    </r>
    <r>
      <rPr>
        <b/>
        <sz val="10"/>
        <color rgb="FF000000"/>
        <rFont val="Arial"/>
        <family val="2"/>
      </rPr>
      <t>Variables</t>
    </r>
    <r>
      <rPr>
        <sz val="10"/>
        <color rgb="FF000000"/>
        <rFont val="Arial"/>
        <family val="2"/>
      </rPr>
      <t>:Sugerencia, Felicitación, Otros (PQRSD).</t>
    </r>
  </si>
  <si>
    <r>
      <t>Denuncia</t>
    </r>
    <r>
      <rPr>
        <sz val="10"/>
        <color theme="1"/>
        <rFont val="Ariall"/>
      </rPr>
      <t>: Cuando se pone en conocimiento de la entidad una conducta presuntamente irregular  para que se adelante la correspondiente  investigación. Para Aguas de Barrancabermeja S.A. E.S.P., será toda denuncia realizada por los usuarios del servicio de acueducto y alcantarillado propias de las conductas oponibles al contrato de condiciones uniformes según el Manual de Defraudación de Fluidos aprobado por la empresa en la Resolución interna 367 de 2017., siendo así se convierte en denuncia la puesta en conocimiento de cualquier mecanismo clandestino o alterando los sistemas de control o aparatos contadores con los cuales se apropie de agua en perjuicio ajeno.</t>
    </r>
    <r>
      <rPr>
        <b/>
        <sz val="10"/>
        <color theme="1"/>
        <rFont val="Ariall"/>
      </rPr>
      <t xml:space="preserve"> Variables</t>
    </r>
    <r>
      <rPr>
        <sz val="10"/>
        <color theme="1"/>
        <rFont val="Ariall"/>
      </rPr>
      <t>:Adulterar la conexión, acometida o aparatos de medición, Retiro del aparato de medición con el fin de dejar paso  directo o cambio del mismo por otro no autorizado por la  Empresa, Intervenir el visor del medidor de tal manera que se impida,  dificulte o modifique su lectura, alterar su normal  funcionamiento, ejecución de una acometida clandestina, bypass,  suministrar agua a un usuario con diferente uso del  servicio, Utilizar el servicio a través de una o varias acometidas  fraudulentas, entre otros.</t>
    </r>
  </si>
  <si>
    <t>Canales de atención</t>
  </si>
  <si>
    <t>Cantidad</t>
  </si>
  <si>
    <t>%</t>
  </si>
  <si>
    <t>Línea de 116</t>
  </si>
  <si>
    <t>Total</t>
  </si>
  <si>
    <t>Tipificación</t>
  </si>
  <si>
    <t>Solicitudes de Información</t>
  </si>
  <si>
    <t>Otras Peticiones</t>
  </si>
  <si>
    <t>TOTAL DE PETICIONES</t>
  </si>
  <si>
    <t>RESPUESTAS POSITIVAS</t>
  </si>
  <si>
    <t>RESPUESTAS NEGATIVAS</t>
  </si>
  <si>
    <t>Corte de la Información: MAYO 2023</t>
  </si>
  <si>
    <t>INFORME CONSOLIDADO DE PETICIONES MAYO 2023</t>
  </si>
  <si>
    <t>2023-130-0049848-2</t>
  </si>
  <si>
    <t>2023-140-005376-2</t>
  </si>
  <si>
    <t>2023-130-005504-2</t>
  </si>
  <si>
    <t>BARRIO ANTONIO NARIÑO</t>
  </si>
  <si>
    <t>IGNACIO CASTRO BENAVIDES</t>
  </si>
  <si>
    <t>ODP ORLANDO DONADO &amp; CIA SAS</t>
  </si>
  <si>
    <t>310 202 3753</t>
  </si>
  <si>
    <t>CARLOS RODRIGUEZ</t>
  </si>
  <si>
    <t>oroexpressjoyeriamagdalena@gmail.com</t>
  </si>
  <si>
    <t>ADRIANA SALAMANCA</t>
  </si>
  <si>
    <t>SOLICITUD DISPONIBILIDAD DE ALCANTARILLADO</t>
  </si>
  <si>
    <t>SE OTORGA CERTIFICADO DISPONIBILIDAD</t>
  </si>
  <si>
    <t>SANDRA FONSECA</t>
  </si>
  <si>
    <t>SOLICITUD INFORMACIÓN REDES DE ACUEDUCTO Y ALCANTARILADO EN LA COMUNA 1</t>
  </si>
  <si>
    <t>SOLICITUD INFORMACIÓN REDES DE ACUEDUCTO Y ALCANTARILADO BARRIOS 9 ABRIL; 16 DE MARZO Y DG 56 #46A-177</t>
  </si>
  <si>
    <t>SE OTORGA INFORMACIÓN REQUERIDA</t>
  </si>
  <si>
    <t>NANCY FLOREZ</t>
  </si>
  <si>
    <t>SOLICITUD RESANE DE PAVIMENTO</t>
  </si>
  <si>
    <t>SE REMITE A CONTRATISTA PARA SUBSANACIÓN</t>
  </si>
  <si>
    <t>2023-120-0048491 y 2023-120-0049741</t>
  </si>
  <si>
    <t>2023-120-004856-1</t>
  </si>
  <si>
    <t>2023-140-004734-2</t>
  </si>
  <si>
    <t>03/05/2023</t>
  </si>
  <si>
    <t>NA</t>
  </si>
  <si>
    <t>CONSORCIO ACUEDUCTO MALAMBO</t>
  </si>
  <si>
    <t>X</t>
  </si>
  <si>
    <t>SOLICITUD INFORMACION CONTRACTUAL</t>
  </si>
  <si>
    <t>SE REMITE POR COMPETENCIA AL DISTRITO</t>
  </si>
  <si>
    <t xml:space="preserve">SECRETARIA GENERAL </t>
  </si>
  <si>
    <t>2023-110-004437-1</t>
  </si>
  <si>
    <t>08/05/2023</t>
  </si>
  <si>
    <t>2023-140-004924-2</t>
  </si>
  <si>
    <t>CONTRALORIA GENERAL DE LA R</t>
  </si>
  <si>
    <t>SOLICUTUD INFORMACION CONTRACTUAL</t>
  </si>
  <si>
    <t>2023-110-004504-1</t>
  </si>
  <si>
    <t>2023-140-005217-2</t>
  </si>
  <si>
    <t>05/05/2023</t>
  </si>
  <si>
    <t>12/05/2023</t>
  </si>
  <si>
    <t>PROCURADURIA PROVINCIAL</t>
  </si>
  <si>
    <t>SE OTORGA RTA</t>
  </si>
  <si>
    <t>GERENCIA</t>
  </si>
  <si>
    <t>2023-110-004789-1</t>
  </si>
  <si>
    <t>2023-140-004890-2</t>
  </si>
  <si>
    <t>RAUL EDUARDO BARBA</t>
  </si>
  <si>
    <t>2023-110-004795-1</t>
  </si>
  <si>
    <t>2023-140-005255-2</t>
  </si>
  <si>
    <t>ALFREDO GARCES E</t>
  </si>
  <si>
    <t>2023-110-005020-1</t>
  </si>
  <si>
    <t>2023-140-005785-2</t>
  </si>
  <si>
    <t>SOLICITUD DE INFORMACION CONTARCTUAL</t>
  </si>
  <si>
    <t>SOLICTUD INFORMACION CONTRACTUAL</t>
  </si>
  <si>
    <t>SE OTRGA RTA</t>
  </si>
  <si>
    <t>PLANTA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</si>
</sst>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36">
    <font>
      <sz val="11"/>
      <color theme="1"/>
      <name val="Calibri"/>
      <family val="2"/>
      <scheme val="minor"/>
    </font>
    <font>
      <b/>
      <sz val="11"/>
      <color theme="1"/>
      <name val="Calibri"/>
      <family val="2"/>
      <scheme val="minor"/>
    </font>
    <font>
      <b/>
      <sz val="14"/>
      <color theme="1"/>
      <name val="Arial"/>
      <family val="2"/>
    </font>
    <font>
      <b/>
      <sz val="24"/>
      <color theme="1"/>
      <name val="Arial"/>
      <family val="2"/>
    </font>
    <font>
      <b/>
      <sz val="10"/>
      <name val="Arial"/>
      <family val="2"/>
    </font>
    <font>
      <sz val="10"/>
      <name val="Arial"/>
      <family val="2"/>
    </font>
    <font>
      <sz val="14"/>
      <color theme="1"/>
      <name val="Calibri"/>
      <family val="2"/>
      <scheme val="minor"/>
    </font>
    <font>
      <b/>
      <sz val="22"/>
      <color theme="1"/>
      <name val="Arial"/>
      <family val="2"/>
    </font>
    <font>
      <b/>
      <sz val="12"/>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sz val="12"/>
      <color theme="1"/>
      <name val="Calibri"/>
      <family val="2"/>
      <scheme val="minor"/>
    </font>
    <font>
      <sz val="11"/>
      <color rgb="FF000000"/>
      <name val="Liberation Sans"/>
    </font>
    <font>
      <sz val="8"/>
      <name val="Calibri"/>
      <family val="2"/>
      <scheme val="minor"/>
    </font>
    <font>
      <sz val="16"/>
      <color theme="1"/>
      <name val="Calibri"/>
      <family val="2"/>
      <scheme val="minor"/>
    </font>
    <font>
      <u/>
      <sz val="11"/>
      <color theme="10"/>
      <name val="Calibri"/>
      <family val="2"/>
      <scheme val="minor"/>
    </font>
    <font>
      <sz val="11"/>
      <color theme="1"/>
      <name val="Calibri"/>
      <family val="2"/>
      <scheme val="minor"/>
    </font>
    <font>
      <b/>
      <sz val="28"/>
      <color theme="0"/>
      <name val="Calibri"/>
      <family val="2"/>
      <scheme val="minor"/>
    </font>
    <font>
      <b/>
      <sz val="16"/>
      <color theme="1"/>
      <name val="Arial"/>
      <family val="2"/>
    </font>
    <font>
      <b/>
      <sz val="12"/>
      <color theme="1"/>
      <name val="Arial"/>
      <family val="2"/>
    </font>
    <font>
      <b/>
      <sz val="9"/>
      <color theme="1"/>
      <name val="Arial"/>
      <family val="2"/>
    </font>
    <font>
      <b/>
      <sz val="8"/>
      <color theme="1"/>
      <name val="Arial"/>
      <family val="2"/>
    </font>
    <font>
      <sz val="12"/>
      <color theme="1"/>
      <name val="Arial"/>
      <family val="2"/>
    </font>
    <font>
      <sz val="10"/>
      <color theme="1"/>
      <name val="Arial"/>
      <family val="2"/>
    </font>
    <font>
      <b/>
      <sz val="10"/>
      <color rgb="FF000000"/>
      <name val="Arial"/>
      <family val="2"/>
    </font>
    <font>
      <sz val="10"/>
      <color rgb="FF000000"/>
      <name val="Arial"/>
      <family val="2"/>
    </font>
    <font>
      <b/>
      <sz val="10"/>
      <color theme="1"/>
      <name val="Arial"/>
      <family val="2"/>
    </font>
    <font>
      <b/>
      <sz val="10"/>
      <color theme="1"/>
      <name val="Ariall"/>
    </font>
    <font>
      <sz val="10"/>
      <color theme="1"/>
      <name val="Ariall"/>
    </font>
    <font>
      <b/>
      <sz val="11"/>
      <color rgb="FF000000"/>
      <name val="Calibri"/>
      <family val="2"/>
      <scheme val="minor"/>
    </font>
    <font>
      <sz val="11"/>
      <color rgb="FF000000"/>
      <name val="Calibri"/>
      <family val="2"/>
      <scheme val="minor"/>
    </font>
    <font>
      <b/>
      <i/>
      <sz val="11"/>
      <color rgb="FF000000"/>
      <name val="Calibri"/>
      <family val="2"/>
      <scheme val="minor"/>
    </font>
    <font>
      <b/>
      <sz val="14"/>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BC0499"/>
        <bgColor indexed="64"/>
      </patternFill>
    </fill>
    <fill>
      <patternFill patternType="solid">
        <fgColor rgb="FF00B0F0"/>
        <bgColor indexed="64"/>
      </patternFill>
    </fill>
    <fill>
      <patternFill patternType="solid">
        <fgColor rgb="FF00CC99"/>
        <bgColor indexed="64"/>
      </patternFill>
    </fill>
  </fills>
  <borders count="6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4">
    <xf numFmtId="0" fontId="0" fillId="0" borderId="0"/>
    <xf numFmtId="0" fontId="15" fillId="0" borderId="0"/>
    <xf numFmtId="0" fontId="18" fillId="0" borderId="0" applyNumberFormat="0" applyFill="0" applyBorder="0" applyAlignment="0" applyProtection="0"/>
    <xf numFmtId="9" fontId="19" fillId="0" borderId="0" applyFont="0" applyFill="0" applyBorder="0" applyAlignment="0" applyProtection="0"/>
  </cellStyleXfs>
  <cellXfs count="229">
    <xf numFmtId="0" fontId="0" fillId="0" borderId="0" xfId="0"/>
    <xf numFmtId="0" fontId="6" fillId="0" borderId="0" xfId="0" applyFont="1"/>
    <xf numFmtId="2" fontId="0" fillId="0" borderId="0" xfId="0" applyNumberFormat="1"/>
    <xf numFmtId="0" fontId="0" fillId="0" borderId="32" xfId="0" applyBorder="1" applyAlignment="1">
      <alignment horizontal="center" vertical="center" wrapText="1"/>
    </xf>
    <xf numFmtId="0" fontId="0" fillId="0" borderId="32" xfId="0" applyBorder="1" applyAlignment="1">
      <alignment horizontal="center" vertical="center"/>
    </xf>
    <xf numFmtId="0" fontId="0" fillId="3" borderId="32" xfId="0" applyFill="1" applyBorder="1" applyAlignment="1">
      <alignment horizontal="center" vertical="center"/>
    </xf>
    <xf numFmtId="0" fontId="0" fillId="0" borderId="0" xfId="0" applyAlignment="1">
      <alignment horizontal="center" vertical="center"/>
    </xf>
    <xf numFmtId="1" fontId="0" fillId="0" borderId="32" xfId="0" applyNumberFormat="1" applyBorder="1" applyAlignment="1">
      <alignment horizontal="center" vertical="center" wrapText="1"/>
    </xf>
    <xf numFmtId="0" fontId="0" fillId="2" borderId="0" xfId="0" applyFill="1"/>
    <xf numFmtId="0" fontId="10" fillId="0" borderId="0" xfId="0" applyFont="1" applyAlignment="1">
      <alignment wrapText="1"/>
    </xf>
    <xf numFmtId="14" fontId="0" fillId="0" borderId="0" xfId="0" applyNumberFormat="1"/>
    <xf numFmtId="14" fontId="0" fillId="0" borderId="32" xfId="0" applyNumberFormat="1" applyBorder="1" applyAlignment="1">
      <alignment horizontal="center" vertical="center"/>
    </xf>
    <xf numFmtId="0" fontId="10" fillId="0" borderId="32" xfId="0" applyFont="1" applyBorder="1" applyAlignment="1">
      <alignment horizontal="center" vertical="center" wrapText="1"/>
    </xf>
    <xf numFmtId="14" fontId="0" fillId="0" borderId="32" xfId="0" applyNumberFormat="1" applyBorder="1" applyAlignment="1">
      <alignment horizontal="center" vertical="center" wrapText="1"/>
    </xf>
    <xf numFmtId="0" fontId="0" fillId="2" borderId="32" xfId="0" applyFill="1" applyBorder="1" applyAlignment="1">
      <alignment horizontal="center" vertical="center" wrapText="1"/>
    </xf>
    <xf numFmtId="0" fontId="13" fillId="0" borderId="32" xfId="0" applyFont="1" applyBorder="1" applyAlignment="1">
      <alignment horizontal="center" vertical="center" wrapText="1"/>
    </xf>
    <xf numFmtId="14" fontId="10" fillId="3" borderId="32" xfId="0" applyNumberFormat="1" applyFont="1" applyFill="1" applyBorder="1" applyAlignment="1">
      <alignment horizontal="center" vertical="center"/>
    </xf>
    <xf numFmtId="0" fontId="10" fillId="3" borderId="32" xfId="0" applyFont="1" applyFill="1" applyBorder="1" applyAlignment="1">
      <alignment horizontal="center" vertical="center"/>
    </xf>
    <xf numFmtId="0" fontId="10" fillId="3" borderId="32" xfId="0" applyFont="1" applyFill="1" applyBorder="1" applyAlignment="1">
      <alignment horizontal="center" wrapText="1"/>
    </xf>
    <xf numFmtId="0" fontId="13" fillId="3" borderId="32" xfId="0" applyFont="1" applyFill="1" applyBorder="1" applyAlignment="1">
      <alignment horizontal="center" vertical="center" wrapText="1"/>
    </xf>
    <xf numFmtId="0" fontId="12" fillId="0" borderId="32" xfId="0" applyFont="1" applyBorder="1" applyAlignment="1">
      <alignment horizontal="center" vertical="center" wrapText="1"/>
    </xf>
    <xf numFmtId="0" fontId="10" fillId="3" borderId="32" xfId="0" applyFont="1" applyFill="1" applyBorder="1" applyAlignment="1">
      <alignment horizontal="center" vertical="center" wrapText="1"/>
    </xf>
    <xf numFmtId="0" fontId="12" fillId="3" borderId="32" xfId="0" applyFont="1" applyFill="1" applyBorder="1" applyAlignment="1">
      <alignment horizontal="center" vertical="center" wrapText="1"/>
    </xf>
    <xf numFmtId="2" fontId="0" fillId="0" borderId="32" xfId="0" applyNumberFormat="1" applyBorder="1"/>
    <xf numFmtId="0" fontId="0" fillId="0" borderId="32" xfId="0" applyBorder="1"/>
    <xf numFmtId="1" fontId="6" fillId="0" borderId="0" xfId="0" applyNumberFormat="1" applyFont="1" applyAlignment="1">
      <alignment horizontal="center" vertical="center"/>
    </xf>
    <xf numFmtId="1" fontId="0" fillId="0" borderId="0" xfId="0" applyNumberFormat="1" applyAlignment="1">
      <alignment horizontal="center" vertical="center"/>
    </xf>
    <xf numFmtId="1" fontId="0" fillId="0" borderId="35" xfId="0" applyNumberFormat="1" applyBorder="1" applyAlignment="1">
      <alignment horizontal="center" vertical="center"/>
    </xf>
    <xf numFmtId="49" fontId="0" fillId="0" borderId="32" xfId="0" applyNumberFormat="1" applyBorder="1" applyAlignment="1">
      <alignment horizontal="center" vertical="center"/>
    </xf>
    <xf numFmtId="164" fontId="0" fillId="0" borderId="0" xfId="0" applyNumberFormat="1"/>
    <xf numFmtId="164" fontId="0" fillId="0" borderId="32" xfId="0" applyNumberFormat="1" applyBorder="1" applyAlignment="1">
      <alignment horizontal="center" vertical="center"/>
    </xf>
    <xf numFmtId="0" fontId="0" fillId="0" borderId="0" xfId="0" applyAlignment="1">
      <alignment wrapText="1"/>
    </xf>
    <xf numFmtId="0" fontId="18" fillId="0" borderId="32" xfId="2" applyBorder="1" applyAlignment="1">
      <alignment horizontal="center" vertical="center"/>
    </xf>
    <xf numFmtId="164" fontId="0" fillId="2" borderId="32" xfId="0" applyNumberFormat="1" applyFill="1" applyBorder="1" applyAlignment="1">
      <alignment horizontal="center" vertical="center"/>
    </xf>
    <xf numFmtId="49" fontId="0" fillId="0" borderId="0" xfId="0" applyNumberFormat="1" applyAlignment="1">
      <alignment horizontal="center" vertical="center"/>
    </xf>
    <xf numFmtId="164" fontId="0" fillId="0" borderId="0" xfId="0" applyNumberForma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 fontId="0" fillId="2" borderId="32" xfId="0" applyNumberFormat="1" applyFill="1" applyBorder="1" applyAlignment="1">
      <alignment horizontal="center" vertical="center"/>
    </xf>
    <xf numFmtId="1" fontId="0" fillId="0" borderId="32" xfId="0" applyNumberFormat="1" applyBorder="1" applyAlignment="1">
      <alignment horizontal="center" vertical="center"/>
    </xf>
    <xf numFmtId="0" fontId="0" fillId="0" borderId="34" xfId="0" applyBorder="1" applyAlignment="1">
      <alignment horizontal="center" vertical="center"/>
    </xf>
    <xf numFmtId="0" fontId="14" fillId="0" borderId="0" xfId="0" applyFont="1"/>
    <xf numFmtId="0" fontId="17" fillId="0" borderId="0" xfId="0" applyFont="1"/>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lignment horizontal="left" vertical="center" wrapText="1"/>
    </xf>
    <xf numFmtId="17" fontId="9" fillId="0" borderId="10" xfId="0" applyNumberFormat="1" applyFont="1" applyBorder="1" applyAlignment="1">
      <alignment horizontal="center" vertical="center" wrapText="1"/>
    </xf>
    <xf numFmtId="0" fontId="14" fillId="0" borderId="0" xfId="0" applyFont="1" applyAlignment="1">
      <alignment vertical="center"/>
    </xf>
    <xf numFmtId="0" fontId="22" fillId="0" borderId="40" xfId="0" applyFont="1" applyBorder="1" applyAlignment="1">
      <alignment horizontal="center" vertical="center"/>
    </xf>
    <xf numFmtId="0" fontId="23" fillId="0" borderId="42" xfId="0" applyFont="1" applyBorder="1" applyAlignment="1">
      <alignment horizontal="center" vertical="center" wrapText="1"/>
    </xf>
    <xf numFmtId="0" fontId="24" fillId="0" borderId="42" xfId="0" applyFont="1" applyBorder="1" applyAlignment="1">
      <alignment horizontal="center" vertical="center" wrapText="1"/>
    </xf>
    <xf numFmtId="0" fontId="25" fillId="0" borderId="43" xfId="0" applyFont="1" applyBorder="1" applyAlignment="1">
      <alignment horizontal="justify" vertical="center" wrapText="1"/>
    </xf>
    <xf numFmtId="0" fontId="25" fillId="0" borderId="32" xfId="0" applyFont="1" applyBorder="1" applyAlignment="1">
      <alignment horizontal="center" vertical="center"/>
    </xf>
    <xf numFmtId="0" fontId="25" fillId="0" borderId="34" xfId="0" applyFont="1" applyBorder="1" applyAlignment="1">
      <alignment horizontal="center" vertical="center"/>
    </xf>
    <xf numFmtId="0" fontId="25" fillId="0" borderId="44" xfId="0" applyFont="1" applyBorder="1" applyAlignment="1">
      <alignment horizontal="justify" vertical="center" wrapText="1"/>
    </xf>
    <xf numFmtId="0" fontId="22" fillId="0" borderId="44" xfId="0" applyFont="1" applyBorder="1" applyAlignment="1">
      <alignment horizontal="justify" vertical="center" wrapText="1"/>
    </xf>
    <xf numFmtId="1" fontId="25" fillId="0" borderId="32" xfId="0" applyNumberFormat="1" applyFont="1" applyBorder="1" applyAlignment="1">
      <alignment horizontal="center" vertical="center"/>
    </xf>
    <xf numFmtId="0" fontId="22" fillId="0" borderId="34" xfId="0" applyFont="1" applyBorder="1" applyAlignment="1">
      <alignment horizontal="center" vertical="center"/>
    </xf>
    <xf numFmtId="1" fontId="25" fillId="0" borderId="44" xfId="0" applyNumberFormat="1" applyFont="1" applyBorder="1" applyAlignment="1">
      <alignment horizontal="justify" vertical="center" wrapText="1"/>
    </xf>
    <xf numFmtId="0" fontId="25" fillId="0" borderId="29" xfId="0" applyFont="1" applyBorder="1" applyAlignment="1">
      <alignment horizontal="justify" vertical="center" wrapText="1"/>
    </xf>
    <xf numFmtId="0" fontId="25" fillId="0" borderId="31" xfId="0" applyFont="1" applyBorder="1" applyAlignment="1">
      <alignment horizontal="center" vertical="center"/>
    </xf>
    <xf numFmtId="0" fontId="25" fillId="0" borderId="45" xfId="0" applyFont="1" applyBorder="1" applyAlignment="1">
      <alignment horizontal="center" vertical="center"/>
    </xf>
    <xf numFmtId="0" fontId="22" fillId="0" borderId="30" xfId="0" applyFont="1" applyBorder="1" applyAlignment="1">
      <alignment horizontal="justify" vertical="center" wrapText="1"/>
    </xf>
    <xf numFmtId="0" fontId="22" fillId="0" borderId="46" xfId="0" applyFont="1" applyBorder="1" applyAlignment="1">
      <alignment vertical="center"/>
    </xf>
    <xf numFmtId="0" fontId="22" fillId="0" borderId="47" xfId="0" applyFont="1" applyBorder="1" applyAlignment="1">
      <alignment horizontal="center" vertical="center"/>
    </xf>
    <xf numFmtId="0" fontId="22" fillId="0" borderId="48" xfId="0" applyFont="1" applyBorder="1" applyAlignment="1">
      <alignment vertical="center"/>
    </xf>
    <xf numFmtId="0" fontId="25" fillId="0" borderId="41"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36" xfId="0" applyFont="1" applyBorder="1" applyAlignment="1">
      <alignment horizontal="center" vertical="center"/>
    </xf>
    <xf numFmtId="0" fontId="26" fillId="0" borderId="36" xfId="0" applyFont="1" applyBorder="1" applyAlignment="1">
      <alignment horizontal="center" vertical="center"/>
    </xf>
    <xf numFmtId="0" fontId="14" fillId="0" borderId="0" xfId="0" applyFont="1" applyAlignment="1">
      <alignment horizontal="center" vertical="center"/>
    </xf>
    <xf numFmtId="0" fontId="22" fillId="0" borderId="32" xfId="0" applyFont="1" applyBorder="1" applyAlignment="1">
      <alignment horizontal="center" vertical="center" wrapText="1"/>
    </xf>
    <xf numFmtId="0" fontId="22" fillId="0" borderId="32" xfId="0" applyFont="1" applyBorder="1" applyAlignment="1">
      <alignment horizontal="center"/>
    </xf>
    <xf numFmtId="0" fontId="26" fillId="0" borderId="32" xfId="0" applyFont="1" applyBorder="1" applyAlignment="1">
      <alignment horizontal="center"/>
    </xf>
    <xf numFmtId="0" fontId="22" fillId="0" borderId="44" xfId="0" applyFont="1" applyBorder="1"/>
    <xf numFmtId="0" fontId="22" fillId="0" borderId="31" xfId="0" applyFont="1" applyBorder="1" applyAlignment="1">
      <alignment horizontal="center"/>
    </xf>
    <xf numFmtId="0" fontId="22" fillId="0" borderId="45" xfId="0" applyFont="1" applyBorder="1" applyAlignment="1">
      <alignment horizontal="center"/>
    </xf>
    <xf numFmtId="0" fontId="26" fillId="0" borderId="45" xfId="0" applyFont="1" applyBorder="1" applyAlignment="1">
      <alignment horizontal="center"/>
    </xf>
    <xf numFmtId="0" fontId="22" fillId="0" borderId="30" xfId="0" applyFont="1" applyBorder="1"/>
    <xf numFmtId="0" fontId="25" fillId="0" borderId="49" xfId="0" applyFont="1" applyBorder="1" applyAlignment="1">
      <alignment horizontal="justify" vertical="center" wrapText="1"/>
    </xf>
    <xf numFmtId="0" fontId="22" fillId="0" borderId="50" xfId="0" applyFont="1" applyBorder="1" applyAlignment="1">
      <alignment horizontal="center" vertical="center"/>
    </xf>
    <xf numFmtId="0" fontId="22" fillId="0" borderId="51" xfId="0" applyFont="1" applyBorder="1" applyAlignment="1">
      <alignment horizontal="center"/>
    </xf>
    <xf numFmtId="0" fontId="26" fillId="0" borderId="51" xfId="0" applyFont="1" applyBorder="1" applyAlignment="1">
      <alignment horizontal="center"/>
    </xf>
    <xf numFmtId="0" fontId="22" fillId="0" borderId="52" xfId="0" applyFont="1" applyBorder="1"/>
    <xf numFmtId="0" fontId="0" fillId="0" borderId="0" xfId="0" applyAlignment="1">
      <alignment horizontal="left"/>
    </xf>
    <xf numFmtId="0" fontId="32" fillId="5" borderId="57" xfId="0" applyFont="1" applyFill="1" applyBorder="1" applyAlignment="1">
      <alignment horizontal="center" vertical="center"/>
    </xf>
    <xf numFmtId="0" fontId="32" fillId="5" borderId="15" xfId="0" applyFont="1" applyFill="1" applyBorder="1" applyAlignment="1">
      <alignment horizontal="center" vertical="center"/>
    </xf>
    <xf numFmtId="0" fontId="33" fillId="0" borderId="58" xfId="0" applyFont="1" applyBorder="1" applyAlignment="1">
      <alignment vertical="center"/>
    </xf>
    <xf numFmtId="0" fontId="33" fillId="0" borderId="10" xfId="0" applyFont="1" applyBorder="1" applyAlignment="1">
      <alignment horizontal="center" vertical="center"/>
    </xf>
    <xf numFmtId="10" fontId="33" fillId="0" borderId="10" xfId="0" applyNumberFormat="1" applyFont="1" applyBorder="1" applyAlignment="1">
      <alignment horizontal="center" vertical="center"/>
    </xf>
    <xf numFmtId="9" fontId="33" fillId="0" borderId="10" xfId="0" applyNumberFormat="1" applyFont="1" applyBorder="1" applyAlignment="1">
      <alignment horizontal="center" vertical="center"/>
    </xf>
    <xf numFmtId="0" fontId="32" fillId="3" borderId="57" xfId="0" applyFont="1" applyFill="1" applyBorder="1" applyAlignment="1">
      <alignment horizontal="center" vertical="center"/>
    </xf>
    <xf numFmtId="0" fontId="32" fillId="3" borderId="15" xfId="0" applyFont="1" applyFill="1" applyBorder="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9" fontId="33" fillId="0" borderId="0" xfId="0" applyNumberFormat="1" applyFont="1" applyAlignment="1">
      <alignment horizontal="center" vertical="center"/>
    </xf>
    <xf numFmtId="0" fontId="33" fillId="0" borderId="0" xfId="0" applyFont="1" applyAlignment="1">
      <alignment vertical="center"/>
    </xf>
    <xf numFmtId="10" fontId="33" fillId="0" borderId="0" xfId="0" applyNumberFormat="1" applyFont="1" applyAlignment="1">
      <alignment horizontal="right" vertical="center"/>
    </xf>
    <xf numFmtId="0" fontId="32" fillId="3" borderId="57" xfId="0" applyFont="1" applyFill="1" applyBorder="1" applyAlignment="1">
      <alignment horizontal="center" vertical="center" wrapText="1"/>
    </xf>
    <xf numFmtId="0" fontId="33" fillId="0" borderId="58" xfId="0" applyFont="1" applyBorder="1" applyAlignment="1">
      <alignment horizontal="left" vertical="center" wrapText="1"/>
    </xf>
    <xf numFmtId="0" fontId="32" fillId="0" borderId="10" xfId="0" applyFont="1" applyBorder="1" applyAlignment="1">
      <alignment horizontal="center" vertical="center"/>
    </xf>
    <xf numFmtId="0" fontId="33" fillId="0" borderId="58" xfId="0" applyFont="1" applyBorder="1" applyAlignment="1">
      <alignment horizontal="left" vertical="center"/>
    </xf>
    <xf numFmtId="0" fontId="34" fillId="0" borderId="10" xfId="0" applyFont="1" applyBorder="1" applyAlignment="1">
      <alignment horizontal="center" vertical="center"/>
    </xf>
    <xf numFmtId="165" fontId="33" fillId="0" borderId="10" xfId="3" applyNumberFormat="1" applyFont="1" applyBorder="1" applyAlignment="1">
      <alignment horizontal="center" vertical="center"/>
    </xf>
    <xf numFmtId="9" fontId="33" fillId="0" borderId="10" xfId="3" applyFont="1" applyBorder="1" applyAlignment="1">
      <alignment horizontal="center" vertical="center"/>
    </xf>
    <xf numFmtId="10" fontId="33" fillId="0" borderId="10" xfId="0" applyNumberFormat="1" applyFont="1" applyBorder="1" applyAlignment="1">
      <alignment horizontal="right" vertical="center"/>
    </xf>
    <xf numFmtId="164" fontId="35" fillId="0" borderId="0" xfId="0" applyNumberFormat="1" applyFont="1" applyAlignment="1">
      <alignment horizontal="center" vertical="center"/>
    </xf>
    <xf numFmtId="0" fontId="35" fillId="0" borderId="0" xfId="0" applyFont="1" applyAlignment="1">
      <alignment horizontal="center" vertical="center"/>
    </xf>
    <xf numFmtId="1" fontId="0" fillId="6" borderId="32" xfId="0" applyNumberFormat="1" applyFill="1" applyBorder="1" applyAlignment="1">
      <alignment horizontal="center" vertical="center"/>
    </xf>
    <xf numFmtId="14" fontId="0" fillId="6" borderId="32" xfId="0" applyNumberFormat="1" applyFill="1" applyBorder="1" applyAlignment="1">
      <alignment horizontal="center" vertical="center"/>
    </xf>
    <xf numFmtId="0" fontId="18" fillId="6" borderId="32" xfId="2" applyFill="1" applyBorder="1" applyAlignment="1">
      <alignment horizontal="center" vertical="center"/>
    </xf>
    <xf numFmtId="3" fontId="18" fillId="6" borderId="32" xfId="2" applyNumberFormat="1" applyFill="1" applyBorder="1" applyAlignment="1">
      <alignment horizontal="center" vertical="center"/>
    </xf>
    <xf numFmtId="0" fontId="0" fillId="6" borderId="32" xfId="0" applyFill="1" applyBorder="1" applyAlignment="1">
      <alignment horizontal="center" vertical="center" wrapText="1"/>
    </xf>
    <xf numFmtId="0" fontId="0" fillId="6" borderId="32" xfId="0" applyFill="1" applyBorder="1" applyAlignment="1">
      <alignment horizontal="center" vertical="center"/>
    </xf>
    <xf numFmtId="0" fontId="0" fillId="6" borderId="32" xfId="0" applyFill="1" applyBorder="1" applyAlignment="1">
      <alignment horizontal="center" wrapText="1"/>
    </xf>
    <xf numFmtId="0" fontId="0" fillId="6" borderId="59" xfId="0" applyFill="1" applyBorder="1" applyAlignment="1">
      <alignment horizontal="center" vertical="center" wrapText="1"/>
    </xf>
    <xf numFmtId="0" fontId="0" fillId="6" borderId="34" xfId="0" applyFill="1" applyBorder="1" applyAlignment="1">
      <alignment horizontal="center" vertical="center"/>
    </xf>
    <xf numFmtId="1" fontId="0" fillId="6" borderId="32" xfId="0" applyNumberFormat="1" applyFill="1" applyBorder="1" applyAlignment="1">
      <alignment horizontal="center" vertical="center" wrapText="1"/>
    </xf>
    <xf numFmtId="16" fontId="0" fillId="6" borderId="32" xfId="0" applyNumberFormat="1" applyFill="1" applyBorder="1" applyAlignment="1">
      <alignment horizontal="center" vertical="center"/>
    </xf>
    <xf numFmtId="0" fontId="30" fillId="0" borderId="0" xfId="0" applyFont="1" applyAlignment="1">
      <alignment horizontal="left" vertical="center" wrapText="1"/>
    </xf>
    <xf numFmtId="0" fontId="27" fillId="0" borderId="0" xfId="0" applyFont="1" applyAlignment="1">
      <alignment horizontal="left" vertical="center" wrapText="1"/>
    </xf>
    <xf numFmtId="0" fontId="8" fillId="0" borderId="11"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25" xfId="0" applyFont="1" applyBorder="1" applyAlignment="1">
      <alignment horizontal="center" vertical="center"/>
    </xf>
    <xf numFmtId="0" fontId="22" fillId="0" borderId="39" xfId="0" applyFont="1" applyBorder="1" applyAlignment="1">
      <alignment horizontal="center" vertical="center"/>
    </xf>
    <xf numFmtId="0" fontId="22" fillId="0" borderId="29" xfId="0" applyFont="1" applyBorder="1" applyAlignment="1">
      <alignment horizontal="center" vertical="center"/>
    </xf>
    <xf numFmtId="0" fontId="22" fillId="0" borderId="41" xfId="0" applyFont="1" applyBorder="1" applyAlignment="1">
      <alignment horizontal="center" vertical="center"/>
    </xf>
    <xf numFmtId="0" fontId="22" fillId="0" borderId="31" xfId="0" applyFont="1" applyBorder="1" applyAlignment="1">
      <alignment horizontal="center" vertical="center"/>
    </xf>
    <xf numFmtId="0" fontId="22" fillId="0" borderId="36" xfId="0" applyFont="1" applyBorder="1" applyAlignment="1">
      <alignment horizontal="center" vertical="center"/>
    </xf>
    <xf numFmtId="0" fontId="22" fillId="0" borderId="34"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6" fillId="0" borderId="53" xfId="0" applyFont="1" applyBorder="1" applyAlignment="1">
      <alignment horizontal="justify" vertical="center" wrapText="1"/>
    </xf>
    <xf numFmtId="0" fontId="26" fillId="0" borderId="54" xfId="0" applyFont="1" applyBorder="1" applyAlignment="1">
      <alignment horizontal="justify" vertical="center" wrapText="1"/>
    </xf>
    <xf numFmtId="0" fontId="26" fillId="0" borderId="55" xfId="0" applyFont="1" applyBorder="1" applyAlignment="1">
      <alignment horizontal="justify" vertical="center" wrapText="1"/>
    </xf>
    <xf numFmtId="0" fontId="26" fillId="0" borderId="56" xfId="0" applyFont="1" applyBorder="1" applyAlignment="1">
      <alignment horizontal="justify" vertical="center" wrapText="1"/>
    </xf>
    <xf numFmtId="0" fontId="26" fillId="0" borderId="49" xfId="0" applyFont="1" applyBorder="1" applyAlignment="1">
      <alignment horizontal="justify" vertical="center" wrapText="1"/>
    </xf>
    <xf numFmtId="0" fontId="26" fillId="0" borderId="50" xfId="0" applyFont="1" applyBorder="1" applyAlignment="1">
      <alignment horizontal="justify" vertical="center" wrapText="1"/>
    </xf>
    <xf numFmtId="0" fontId="26" fillId="0" borderId="51" xfId="0" applyFont="1" applyBorder="1" applyAlignment="1">
      <alignment horizontal="justify" vertical="center" wrapText="1"/>
    </xf>
    <xf numFmtId="0" fontId="26" fillId="0" borderId="52" xfId="0" applyFont="1" applyBorder="1" applyAlignment="1">
      <alignment horizontal="justify" vertical="center" wrapText="1"/>
    </xf>
    <xf numFmtId="0" fontId="29" fillId="0" borderId="0" xfId="0" applyFont="1" applyAlignment="1">
      <alignment horizontal="left" vertical="center" wrapText="1"/>
    </xf>
    <xf numFmtId="0" fontId="14" fillId="0" borderId="32" xfId="0" applyFont="1" applyBorder="1" applyAlignment="1">
      <alignment horizontal="center"/>
    </xf>
    <xf numFmtId="0" fontId="21" fillId="0" borderId="32" xfId="0" applyFont="1" applyBorder="1" applyAlignment="1">
      <alignment horizontal="center" vertical="center"/>
    </xf>
    <xf numFmtId="0" fontId="4" fillId="0" borderId="32" xfId="0" applyFont="1" applyBorder="1" applyAlignment="1">
      <alignment horizontal="left" vertical="center" wrapText="1"/>
    </xf>
    <xf numFmtId="0" fontId="22" fillId="0" borderId="32" xfId="0" applyFont="1" applyBorder="1" applyAlignment="1">
      <alignment horizontal="center" vertical="center"/>
    </xf>
    <xf numFmtId="0" fontId="4" fillId="0" borderId="32" xfId="0" applyFont="1" applyBorder="1" applyAlignment="1">
      <alignment horizontal="left" vertical="top" wrapText="1"/>
    </xf>
    <xf numFmtId="0" fontId="14" fillId="0" borderId="31" xfId="0" applyFont="1" applyBorder="1" applyAlignment="1">
      <alignment horizontal="center" vertical="center" textRotation="90" wrapText="1"/>
    </xf>
    <xf numFmtId="0" fontId="14" fillId="0" borderId="27" xfId="0" applyFont="1" applyBorder="1" applyAlignment="1">
      <alignment horizontal="center" vertical="center" textRotation="90"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3" borderId="1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4" fillId="0" borderId="20" xfId="0" applyFont="1" applyBorder="1" applyAlignment="1">
      <alignment horizontal="center" vertical="center" textRotation="90" wrapText="1"/>
    </xf>
    <xf numFmtId="0" fontId="9"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3" xfId="0" applyFont="1" applyBorder="1" applyAlignment="1">
      <alignment horizontal="center" vertical="center" wrapText="1"/>
    </xf>
    <xf numFmtId="0" fontId="14" fillId="0" borderId="22" xfId="0" applyFont="1" applyBorder="1" applyAlignment="1">
      <alignment horizontal="center" vertical="center" textRotation="90" wrapText="1"/>
    </xf>
    <xf numFmtId="0" fontId="14" fillId="0" borderId="24" xfId="0" applyFont="1" applyBorder="1" applyAlignment="1">
      <alignment horizontal="center" vertical="center" textRotation="90" wrapText="1"/>
    </xf>
    <xf numFmtId="0" fontId="14" fillId="0" borderId="23"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4" fillId="0" borderId="19" xfId="0" applyFont="1" applyBorder="1" applyAlignment="1">
      <alignment horizontal="center" vertical="center" textRotation="90" wrapText="1"/>
    </xf>
    <xf numFmtId="0" fontId="14" fillId="0" borderId="26" xfId="0" applyFont="1" applyBorder="1" applyAlignment="1">
      <alignment horizontal="center" vertical="center" textRotation="90" wrapText="1"/>
    </xf>
    <xf numFmtId="0" fontId="14" fillId="0" borderId="21" xfId="0" applyFont="1" applyBorder="1" applyAlignment="1">
      <alignment horizontal="center" vertical="center" textRotation="90" wrapText="1"/>
    </xf>
    <xf numFmtId="0" fontId="14" fillId="0" borderId="28" xfId="0" applyFont="1" applyBorder="1" applyAlignment="1">
      <alignment horizontal="center" vertical="center" textRotation="90"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164" fontId="1" fillId="0" borderId="13" xfId="0" applyNumberFormat="1" applyFont="1" applyBorder="1" applyAlignment="1">
      <alignment horizontal="center" vertical="center" wrapText="1"/>
    </xf>
    <xf numFmtId="164" fontId="1" fillId="0" borderId="18"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4" fillId="0" borderId="30" xfId="0" applyFont="1" applyBorder="1" applyAlignment="1">
      <alignment horizontal="center" vertical="center" textRotation="90" wrapText="1"/>
    </xf>
    <xf numFmtId="49" fontId="1" fillId="0" borderId="13" xfId="0" applyNumberFormat="1" applyFont="1" applyBorder="1" applyAlignment="1">
      <alignment horizontal="center" vertical="center" wrapText="1"/>
    </xf>
    <xf numFmtId="49" fontId="1" fillId="0" borderId="18" xfId="0" applyNumberFormat="1" applyFont="1" applyBorder="1" applyAlignment="1">
      <alignment horizontal="center" vertical="center" wrapText="1"/>
    </xf>
    <xf numFmtId="0" fontId="11" fillId="0" borderId="13" xfId="0" applyFont="1" applyBorder="1" applyAlignment="1">
      <alignment horizontal="center" vertical="center"/>
    </xf>
    <xf numFmtId="0" fontId="11" fillId="0" borderId="18" xfId="0" applyFont="1" applyBorder="1" applyAlignment="1">
      <alignment horizontal="center" vertical="center"/>
    </xf>
    <xf numFmtId="0" fontId="11" fillId="0" borderId="13" xfId="0" applyFont="1" applyBorder="1" applyAlignment="1">
      <alignment horizontal="center" vertical="center" wrapText="1"/>
    </xf>
    <xf numFmtId="0" fontId="11" fillId="0" borderId="18" xfId="0" applyFont="1" applyBorder="1" applyAlignment="1">
      <alignment horizontal="center" vertical="center" wrapText="1"/>
    </xf>
    <xf numFmtId="0" fontId="14" fillId="0" borderId="25" xfId="0" applyFont="1" applyBorder="1" applyAlignment="1">
      <alignment horizontal="center" vertical="center" textRotation="90" wrapText="1"/>
    </xf>
    <xf numFmtId="0" fontId="14" fillId="0" borderId="17" xfId="0" applyFont="1" applyBorder="1" applyAlignment="1">
      <alignment horizontal="center" vertical="center" textRotation="90" wrapText="1"/>
    </xf>
    <xf numFmtId="164" fontId="20" fillId="4" borderId="34" xfId="0" applyNumberFormat="1" applyFont="1" applyFill="1" applyBorder="1" applyAlignment="1">
      <alignment horizontal="center" vertical="center"/>
    </xf>
    <xf numFmtId="164" fontId="20" fillId="4" borderId="4" xfId="0" applyNumberFormat="1" applyFont="1" applyFill="1" applyBorder="1" applyAlignment="1">
      <alignment horizontal="center" vertical="center"/>
    </xf>
    <xf numFmtId="164" fontId="20" fillId="4" borderId="5" xfId="0" applyNumberFormat="1" applyFont="1" applyFill="1" applyBorder="1" applyAlignment="1">
      <alignment horizontal="center" vertical="center"/>
    </xf>
    <xf numFmtId="0" fontId="8" fillId="0" borderId="31"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14" fillId="0" borderId="29" xfId="0" applyFont="1" applyBorder="1" applyAlignment="1">
      <alignment horizontal="center" vertical="center" textRotation="90" wrapText="1"/>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32" fillId="0" borderId="0" xfId="0" applyFont="1" applyAlignment="1">
      <alignment horizontal="center" vertical="center"/>
    </xf>
    <xf numFmtId="0" fontId="13" fillId="0" borderId="32" xfId="0" applyFont="1" applyBorder="1" applyAlignment="1">
      <alignment horizontal="center" wrapText="1"/>
    </xf>
    <xf numFmtId="1" fontId="0" fillId="2" borderId="0" xfId="0" applyNumberFormat="1" applyFill="1" applyBorder="1" applyAlignment="1">
      <alignment horizontal="center" vertical="center"/>
    </xf>
    <xf numFmtId="49" fontId="0" fillId="0" borderId="0" xfId="0" applyNumberFormat="1" applyBorder="1" applyAlignment="1">
      <alignment horizontal="center" vertical="center"/>
    </xf>
    <xf numFmtId="164" fontId="0" fillId="2" borderId="0" xfId="0" applyNumberFormat="1" applyFill="1" applyBorder="1" applyAlignment="1">
      <alignment horizontal="center" vertical="center"/>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14" fontId="0" fillId="0" borderId="0" xfId="0" applyNumberFormat="1" applyBorder="1" applyAlignment="1">
      <alignment horizontal="center" vertical="center"/>
    </xf>
    <xf numFmtId="1" fontId="0" fillId="0" borderId="0" xfId="0" applyNumberFormat="1" applyBorder="1" applyAlignment="1">
      <alignment horizontal="center" vertical="center"/>
    </xf>
  </cellXfs>
  <cellStyles count="4">
    <cellStyle name="Hipervínculo" xfId="2" builtinId="8"/>
    <cellStyle name="Normal" xfId="0" builtinId="0"/>
    <cellStyle name="Normal 2" xfId="1" xr:uid="{00000000-0005-0000-0000-000002000000}"/>
    <cellStyle name="Porcentaje" xfId="3" builtinId="5"/>
  </cellStyles>
  <dxfs count="0"/>
  <tableStyles count="0" defaultTableStyle="TableStyleMedium2" defaultPivotStyle="PivotStyleLight16"/>
  <colors>
    <mruColors>
      <color rgb="FFBC0499"/>
      <color rgb="FF00FF00"/>
      <color rgb="FF2640FE"/>
      <color rgb="FFFF99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CO"/>
              <a:t>Gestion ingreso por canales de atencion</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col"/>
        <c:grouping val="clustered"/>
        <c:varyColors val="0"/>
        <c:ser>
          <c:idx val="0"/>
          <c:order val="0"/>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delete val="1"/>
          </c:dLbls>
          <c:cat>
            <c:strRef>
              <c:f>'GRAFICOS (3)'!$D$8:$D$10</c:f>
              <c:strCache>
                <c:ptCount val="3"/>
                <c:pt idx="0">
                  <c:v>Ventanilla Radicación</c:v>
                </c:pt>
                <c:pt idx="1">
                  <c:v>Correo Electrónico</c:v>
                </c:pt>
                <c:pt idx="2">
                  <c:v>Línea de 116</c:v>
                </c:pt>
              </c:strCache>
            </c:strRef>
          </c:cat>
          <c:val>
            <c:numRef>
              <c:f>'GRAFICOS (3)'!$E$8:$E$10</c:f>
              <c:numCache>
                <c:formatCode>General</c:formatCode>
                <c:ptCount val="3"/>
                <c:pt idx="0">
                  <c:v>13</c:v>
                </c:pt>
                <c:pt idx="1">
                  <c:v>3</c:v>
                </c:pt>
                <c:pt idx="2">
                  <c:v>0</c:v>
                </c:pt>
              </c:numCache>
            </c:numRef>
          </c:val>
          <c:extLst>
            <c:ext xmlns:c16="http://schemas.microsoft.com/office/drawing/2014/chart" uri="{C3380CC4-5D6E-409C-BE32-E72D297353CC}">
              <c16:uniqueId val="{00000000-93D0-40B0-991B-DE365C809EE0}"/>
            </c:ext>
          </c:extLst>
        </c:ser>
        <c:dLbls>
          <c:dLblPos val="ctr"/>
          <c:showLegendKey val="0"/>
          <c:showVal val="1"/>
          <c:showCatName val="0"/>
          <c:showSerName val="0"/>
          <c:showPercent val="0"/>
          <c:showBubbleSize val="0"/>
        </c:dLbls>
        <c:gapWidth val="247"/>
        <c:overlap val="-27"/>
        <c:axId val="58653328"/>
        <c:axId val="58651696"/>
      </c:barChart>
      <c:lineChart>
        <c:grouping val="standard"/>
        <c:varyColors val="0"/>
        <c:ser>
          <c:idx val="1"/>
          <c:order val="1"/>
          <c:spPr>
            <a:ln w="25400" cap="rnd">
              <a:noFill/>
              <a:round/>
            </a:ln>
            <a:effectLst/>
          </c:spPr>
          <c:marker>
            <c:symbol val="none"/>
          </c:marker>
          <c:dLbls>
            <c:dLbl>
              <c:idx val="0"/>
              <c:layout>
                <c:manualLayout>
                  <c:x val="-6.0999999999999999E-2"/>
                  <c:y val="-4.6126717720831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AE-4A21-ADFC-1C676C30E627}"/>
                </c:ext>
              </c:extLst>
            </c:dLbl>
            <c:dLbl>
              <c:idx val="1"/>
              <c:layout>
                <c:manualLayout>
                  <c:x val="-5.2666666666666716E-2"/>
                  <c:y val="-4.62962962962962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6-48CF-ACCB-8EAFDB927C61}"/>
                </c:ext>
              </c:extLst>
            </c:dLbl>
            <c:dLbl>
              <c:idx val="2"/>
              <c:layout>
                <c:manualLayout>
                  <c:x val="-5.8222222222222224E-2"/>
                  <c:y val="-7.4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6-48CF-ACCB-8EAFDB927C6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'GRAFICOS (3)'!$D$8:$D$10</c:f>
              <c:strCache>
                <c:ptCount val="3"/>
                <c:pt idx="0">
                  <c:v>Ventanilla Radicación</c:v>
                </c:pt>
                <c:pt idx="1">
                  <c:v>Correo Electrónico</c:v>
                </c:pt>
                <c:pt idx="2">
                  <c:v>Línea de 116</c:v>
                </c:pt>
              </c:strCache>
            </c:strRef>
          </c:cat>
          <c:val>
            <c:numRef>
              <c:f>'GRAFICOS (3)'!$F$8:$F$10</c:f>
              <c:numCache>
                <c:formatCode>0.00%</c:formatCode>
                <c:ptCount val="3"/>
                <c:pt idx="0">
                  <c:v>0.8125</c:v>
                </c:pt>
                <c:pt idx="1">
                  <c:v>0.1875</c:v>
                </c:pt>
                <c:pt idx="2">
                  <c:v>0</c:v>
                </c:pt>
              </c:numCache>
            </c:numRef>
          </c:val>
          <c:smooth val="0"/>
          <c:extLst>
            <c:ext xmlns:c16="http://schemas.microsoft.com/office/drawing/2014/chart" uri="{C3380CC4-5D6E-409C-BE32-E72D297353CC}">
              <c16:uniqueId val="{00000001-93D0-40B0-991B-DE365C809EE0}"/>
            </c:ext>
          </c:extLst>
        </c:ser>
        <c:dLbls>
          <c:dLblPos val="ctr"/>
          <c:showLegendKey val="0"/>
          <c:showVal val="1"/>
          <c:showCatName val="0"/>
          <c:showSerName val="0"/>
          <c:showPercent val="0"/>
          <c:showBubbleSize val="0"/>
        </c:dLbls>
        <c:marker val="1"/>
        <c:smooth val="0"/>
        <c:axId val="58656048"/>
        <c:axId val="58665296"/>
      </c:lineChart>
      <c:catAx>
        <c:axId val="58653328"/>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651696"/>
        <c:crosses val="autoZero"/>
        <c:auto val="1"/>
        <c:lblAlgn val="ctr"/>
        <c:lblOffset val="100"/>
        <c:noMultiLvlLbl val="0"/>
      </c:catAx>
      <c:valAx>
        <c:axId val="58651696"/>
        <c:scaling>
          <c:orientation val="minMax"/>
        </c:scaling>
        <c:delete val="0"/>
        <c:axPos val="l"/>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653328"/>
        <c:crosses val="autoZero"/>
        <c:crossBetween val="between"/>
      </c:valAx>
      <c:valAx>
        <c:axId val="58665296"/>
        <c:scaling>
          <c:orientation val="minMax"/>
        </c:scaling>
        <c:delete val="0"/>
        <c:axPos val="r"/>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8656048"/>
        <c:crosses val="max"/>
        <c:crossBetween val="between"/>
      </c:valAx>
      <c:catAx>
        <c:axId val="58656048"/>
        <c:scaling>
          <c:orientation val="minMax"/>
        </c:scaling>
        <c:delete val="1"/>
        <c:axPos val="b"/>
        <c:numFmt formatCode="General" sourceLinked="1"/>
        <c:majorTickMark val="none"/>
        <c:minorTickMark val="none"/>
        <c:tickLblPos val="nextTo"/>
        <c:crossAx val="5866529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Distribucion</a:t>
            </a:r>
            <a:r>
              <a:rPr lang="es-CO" baseline="0"/>
              <a:t> de </a:t>
            </a:r>
            <a:r>
              <a:rPr lang="es-CO"/>
              <a:t>Causales</a:t>
            </a:r>
            <a:r>
              <a:rPr lang="es-CO" baseline="0"/>
              <a:t> de las PQRSD</a:t>
            </a:r>
            <a:endParaRPr lang="es-CO"/>
          </a:p>
        </c:rich>
      </c:tx>
      <c:layout>
        <c:manualLayout>
          <c:xMode val="edge"/>
          <c:yMode val="edge"/>
          <c:x val="0.21470822397200351"/>
          <c:y val="3.8986354775828458E-2"/>
        </c:manualLayout>
      </c:layout>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spPr>
            <a:solidFill>
              <a:srgbClr val="FFFF00"/>
            </a:solidFill>
          </c:spPr>
          <c:explosion val="16"/>
          <c:dPt>
            <c:idx val="0"/>
            <c:bubble3D val="0"/>
            <c:spPr>
              <a:solidFill>
                <a:srgbClr val="00B0F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F79-4592-A822-3B303FCE6240}"/>
              </c:ext>
            </c:extLst>
          </c:dPt>
          <c:dPt>
            <c:idx val="1"/>
            <c:bubble3D val="0"/>
            <c:spPr>
              <a:solidFill>
                <a:srgbClr val="FFFF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F79-4592-A822-3B303FCE6240}"/>
              </c:ext>
            </c:extLst>
          </c:dPt>
          <c:dPt>
            <c:idx val="2"/>
            <c:bubble3D val="0"/>
            <c:spPr>
              <a:solidFill>
                <a:srgbClr val="FF0000"/>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F79-4592-A822-3B303FCE6240}"/>
              </c:ext>
            </c:extLst>
          </c:dPt>
          <c:dPt>
            <c:idx val="3"/>
            <c:bubble3D val="0"/>
            <c:spPr>
              <a:solidFill>
                <a:srgbClr val="00FF00"/>
              </a:solidFill>
            </c:spPr>
            <c:extLst>
              <c:ext xmlns:c16="http://schemas.microsoft.com/office/drawing/2014/chart" uri="{C3380CC4-5D6E-409C-BE32-E72D297353CC}">
                <c16:uniqueId val="{00000007-DF79-4592-A822-3B303FCE6240}"/>
              </c:ext>
            </c:extLst>
          </c:dPt>
          <c:dLbls>
            <c:dLbl>
              <c:idx val="0"/>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80,95%</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1-DF79-4592-A822-3B303FCE6240}"/>
                </c:ext>
              </c:extLst>
            </c:dLbl>
            <c:dLbl>
              <c:idx val="1"/>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r>
                      <a:rPr lang="en-US"/>
                      <a:t>14,29%</a:t>
                    </a:r>
                  </a:p>
                </c:rich>
              </c:tx>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dLblPos val="ctr"/>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rect">
                      <a:avLst/>
                    </a:prstGeom>
                  </c15:spPr>
                  <c15:showDataLabelsRange val="0"/>
                </c:ext>
                <c:ext xmlns:c16="http://schemas.microsoft.com/office/drawing/2014/chart" uri="{C3380CC4-5D6E-409C-BE32-E72D297353CC}">
                  <c16:uniqueId val="{00000003-DF79-4592-A822-3B303FCE6240}"/>
                </c:ext>
              </c:extLst>
            </c:dLbl>
            <c:dLbl>
              <c:idx val="2"/>
              <c:layout>
                <c:manualLayout>
                  <c:x val="5.0190944881889715E-2"/>
                  <c:y val="4.2414103035128402E-2"/>
                </c:manualLayout>
              </c:layout>
              <c:tx>
                <c:rich>
                  <a:bodyPr/>
                  <a:lstStyle/>
                  <a:p>
                    <a:r>
                      <a:rPr lang="en-US"/>
                      <a:t>4,76%</a:t>
                    </a:r>
                  </a:p>
                </c:rich>
              </c:tx>
              <c:dLblPos val="bestFi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DF79-4592-A822-3B303FCE6240}"/>
                </c:ext>
              </c:extLst>
            </c:dLbl>
            <c:dLbl>
              <c:idx val="3"/>
              <c:delete val="1"/>
              <c:extLst>
                <c:ext xmlns:c15="http://schemas.microsoft.com/office/drawing/2012/chart" uri="{CE6537A1-D6FC-4f65-9D91-7224C49458BB}"/>
                <c:ext xmlns:c16="http://schemas.microsoft.com/office/drawing/2014/chart" uri="{C3380CC4-5D6E-409C-BE32-E72D297353CC}">
                  <c16:uniqueId val="{00000007-DF79-4592-A822-3B303FCE6240}"/>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(3)'!$F$36:$F$39</c:f>
              <c:numCache>
                <c:formatCode>General</c:formatCode>
                <c:ptCount val="4"/>
              </c:numCache>
            </c:numRef>
          </c:val>
          <c:extLst>
            <c:ext xmlns:c16="http://schemas.microsoft.com/office/drawing/2014/chart" uri="{C3380CC4-5D6E-409C-BE32-E72D297353CC}">
              <c16:uniqueId val="{00000008-DF79-4592-A822-3B303FCE6240}"/>
            </c:ext>
          </c:extLst>
        </c:ser>
        <c:ser>
          <c:idx val="1"/>
          <c:order val="1"/>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A-DF79-4592-A822-3B303FCE6240}"/>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C-DF79-4592-A822-3B303FCE6240}"/>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E-DF79-4592-A822-3B303FCE6240}"/>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numRef>
              <c:f>'GRAFICOS (3)'!$E$36:$E$39</c:f>
              <c:numCache>
                <c:formatCode>General</c:formatCode>
                <c:ptCount val="4"/>
              </c:numCache>
            </c:numRef>
          </c:cat>
          <c:val>
            <c:numRef>
              <c:f>'GRAFICOS (3)'!$G$36:$G$39</c:f>
              <c:numCache>
                <c:formatCode>0.00%</c:formatCode>
                <c:ptCount val="4"/>
              </c:numCache>
            </c:numRef>
          </c:val>
          <c:extLst>
            <c:ext xmlns:c16="http://schemas.microsoft.com/office/drawing/2014/chart" uri="{C3380CC4-5D6E-409C-BE32-E72D297353CC}">
              <c16:uniqueId val="{0000000F-DF79-4592-A822-3B303FCE6240}"/>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cap="flat" cmpd="sng" algn="ctr">
        <a:solidFill>
          <a:schemeClr val="tx1">
            <a:lumMod val="65000"/>
            <a:lumOff val="35000"/>
          </a:schemeClr>
        </a:solidFill>
        <a:round/>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15875" cap="flat" cmpd="sng" algn="ctr">
        <a:solidFill>
          <a:schemeClr val="tx1">
            <a:lumMod val="65000"/>
            <a:lumOff val="3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257175</xdr:rowOff>
    </xdr:from>
    <xdr:to>
      <xdr:col>0</xdr:col>
      <xdr:colOff>2228850</xdr:colOff>
      <xdr:row>3</xdr:row>
      <xdr:rowOff>61210</xdr:rowOff>
    </xdr:to>
    <xdr:pic>
      <xdr:nvPicPr>
        <xdr:cNvPr id="2" name="Imagen 1" descr="Inici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57175"/>
          <a:ext cx="1981200" cy="747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923018</xdr:colOff>
      <xdr:row>0</xdr:row>
      <xdr:rowOff>95250</xdr:rowOff>
    </xdr:from>
    <xdr:to>
      <xdr:col>2</xdr:col>
      <xdr:colOff>984250</xdr:colOff>
      <xdr:row>3</xdr:row>
      <xdr:rowOff>371039</xdr:rowOff>
    </xdr:to>
    <xdr:pic>
      <xdr:nvPicPr>
        <xdr:cNvPr id="2" name="Imagen 1" descr="Inici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42193" y="95250"/>
          <a:ext cx="2166257" cy="9382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542925</xdr:colOff>
      <xdr:row>2</xdr:row>
      <xdr:rowOff>0</xdr:rowOff>
    </xdr:from>
    <xdr:to>
      <xdr:col>12</xdr:col>
      <xdr:colOff>542925</xdr:colOff>
      <xdr:row>16</xdr:row>
      <xdr:rowOff>19050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428625</xdr:colOff>
      <xdr:row>24</xdr:row>
      <xdr:rowOff>85724</xdr:rowOff>
    </xdr:from>
    <xdr:to>
      <xdr:col>13</xdr:col>
      <xdr:colOff>428625</xdr:colOff>
      <xdr:row>37</xdr:row>
      <xdr:rowOff>390524</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oroexpressjoyeriamagdalena@gmail.com" TargetMode="External"/><Relationship Id="rId1" Type="http://schemas.openxmlformats.org/officeDocument/2006/relationships/hyperlink" Target="mailto:darlyrodriguez@hotmail.com"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D105"/>
  <sheetViews>
    <sheetView topLeftCell="A43" workbookViewId="0">
      <selection activeCell="B62" sqref="B62"/>
    </sheetView>
  </sheetViews>
  <sheetFormatPr baseColWidth="10" defaultRowHeight="14.5"/>
  <sheetData>
    <row r="4" spans="2:4">
      <c r="B4" s="10">
        <v>43831</v>
      </c>
    </row>
    <row r="5" spans="2:4">
      <c r="B5" s="10">
        <v>43836</v>
      </c>
    </row>
    <row r="6" spans="2:4">
      <c r="B6" s="10">
        <v>43913</v>
      </c>
    </row>
    <row r="7" spans="2:4">
      <c r="B7" s="10">
        <v>43930</v>
      </c>
      <c r="D7">
        <v>15</v>
      </c>
    </row>
    <row r="8" spans="2:4">
      <c r="B8" s="10">
        <v>43931</v>
      </c>
    </row>
    <row r="9" spans="2:4">
      <c r="B9" s="10">
        <v>43952</v>
      </c>
    </row>
    <row r="10" spans="2:4">
      <c r="B10" s="10">
        <v>43976</v>
      </c>
    </row>
    <row r="11" spans="2:4">
      <c r="B11" s="10">
        <v>43997</v>
      </c>
    </row>
    <row r="12" spans="2:4">
      <c r="B12" s="10">
        <v>44004</v>
      </c>
    </row>
    <row r="13" spans="2:4">
      <c r="B13" s="10">
        <v>44011</v>
      </c>
    </row>
    <row r="14" spans="2:4">
      <c r="B14" s="10">
        <v>44032</v>
      </c>
    </row>
    <row r="15" spans="2:4">
      <c r="B15" s="10">
        <v>44050</v>
      </c>
    </row>
    <row r="16" spans="2:4">
      <c r="B16" s="10">
        <v>44060</v>
      </c>
    </row>
    <row r="17" spans="2:2">
      <c r="B17" s="10">
        <v>44116</v>
      </c>
    </row>
    <row r="18" spans="2:2">
      <c r="B18" s="10">
        <v>44137</v>
      </c>
    </row>
    <row r="19" spans="2:2">
      <c r="B19" s="10">
        <v>44151</v>
      </c>
    </row>
    <row r="20" spans="2:2">
      <c r="B20" s="10">
        <v>44173</v>
      </c>
    </row>
    <row r="21" spans="2:2">
      <c r="B21" s="10">
        <v>44190</v>
      </c>
    </row>
    <row r="22" spans="2:2">
      <c r="B22" s="10">
        <v>44197</v>
      </c>
    </row>
    <row r="23" spans="2:2">
      <c r="B23" s="10">
        <v>44207</v>
      </c>
    </row>
    <row r="24" spans="2:2">
      <c r="B24" s="10">
        <v>44277</v>
      </c>
    </row>
    <row r="25" spans="2:2">
      <c r="B25" s="10">
        <v>44287</v>
      </c>
    </row>
    <row r="26" spans="2:2">
      <c r="B26" s="10">
        <v>44288</v>
      </c>
    </row>
    <row r="27" spans="2:2">
      <c r="B27" s="10">
        <v>44317</v>
      </c>
    </row>
    <row r="28" spans="2:2">
      <c r="B28" s="10">
        <v>44333</v>
      </c>
    </row>
    <row r="29" spans="2:2">
      <c r="B29" s="10">
        <v>44354</v>
      </c>
    </row>
    <row r="30" spans="2:2">
      <c r="B30" s="10">
        <v>44361</v>
      </c>
    </row>
    <row r="31" spans="2:2">
      <c r="B31" s="10">
        <v>44382</v>
      </c>
    </row>
    <row r="32" spans="2:2">
      <c r="B32" s="10">
        <v>44397</v>
      </c>
    </row>
    <row r="33" spans="2:2">
      <c r="B33" s="10">
        <v>44415</v>
      </c>
    </row>
    <row r="34" spans="2:2">
      <c r="B34" s="10">
        <v>44424</v>
      </c>
    </row>
    <row r="35" spans="2:2">
      <c r="B35" s="10">
        <v>44487</v>
      </c>
    </row>
    <row r="36" spans="2:2">
      <c r="B36" s="10">
        <v>44501</v>
      </c>
    </row>
    <row r="37" spans="2:2">
      <c r="B37" s="10">
        <v>44515</v>
      </c>
    </row>
    <row r="38" spans="2:2">
      <c r="B38" s="10">
        <v>44538</v>
      </c>
    </row>
    <row r="39" spans="2:2">
      <c r="B39" s="10">
        <v>44555</v>
      </c>
    </row>
    <row r="40" spans="2:2">
      <c r="B40" s="10">
        <v>44562</v>
      </c>
    </row>
    <row r="41" spans="2:2">
      <c r="B41" s="10">
        <v>44571</v>
      </c>
    </row>
    <row r="42" spans="2:2">
      <c r="B42" s="10">
        <v>44641</v>
      </c>
    </row>
    <row r="43" spans="2:2">
      <c r="B43" s="10">
        <v>44663</v>
      </c>
    </row>
    <row r="44" spans="2:2">
      <c r="B44" s="10">
        <v>44664</v>
      </c>
    </row>
    <row r="45" spans="2:2">
      <c r="B45" s="10">
        <v>44662</v>
      </c>
    </row>
    <row r="46" spans="2:2">
      <c r="B46" s="10">
        <v>44665</v>
      </c>
    </row>
    <row r="47" spans="2:2">
      <c r="B47" s="10">
        <v>44666</v>
      </c>
    </row>
    <row r="48" spans="2:2">
      <c r="B48" s="10">
        <v>44682</v>
      </c>
    </row>
    <row r="49" spans="2:2">
      <c r="B49" s="10">
        <v>44711</v>
      </c>
    </row>
    <row r="50" spans="2:2">
      <c r="B50" s="10">
        <v>44732</v>
      </c>
    </row>
    <row r="51" spans="2:2">
      <c r="B51" s="10">
        <v>44739</v>
      </c>
    </row>
    <row r="52" spans="2:2">
      <c r="B52" s="10">
        <v>44746</v>
      </c>
    </row>
    <row r="53" spans="2:2">
      <c r="B53" s="10">
        <v>44762</v>
      </c>
    </row>
    <row r="54" spans="2:2">
      <c r="B54" s="10">
        <v>44780</v>
      </c>
    </row>
    <row r="55" spans="2:2">
      <c r="B55" s="10">
        <v>44788</v>
      </c>
    </row>
    <row r="56" spans="2:2">
      <c r="B56" s="10">
        <v>44851</v>
      </c>
    </row>
    <row r="57" spans="2:2">
      <c r="B57" s="10">
        <v>44872</v>
      </c>
    </row>
    <row r="58" spans="2:2">
      <c r="B58" s="10">
        <v>44879</v>
      </c>
    </row>
    <row r="59" spans="2:2">
      <c r="B59" s="10">
        <v>44903</v>
      </c>
    </row>
    <row r="60" spans="2:2">
      <c r="B60" s="10">
        <v>44920</v>
      </c>
    </row>
    <row r="61" spans="2:2">
      <c r="B61" s="10">
        <v>44921</v>
      </c>
    </row>
    <row r="62" spans="2:2">
      <c r="B62" s="10">
        <v>44927</v>
      </c>
    </row>
    <row r="63" spans="2:2">
      <c r="B63" s="10">
        <v>44935</v>
      </c>
    </row>
    <row r="64" spans="2:2">
      <c r="B64" s="10">
        <v>45005</v>
      </c>
    </row>
    <row r="65" spans="2:2">
      <c r="B65" s="10">
        <v>45022</v>
      </c>
    </row>
    <row r="66" spans="2:2">
      <c r="B66" s="10">
        <v>45023</v>
      </c>
    </row>
    <row r="67" spans="2:2">
      <c r="B67" s="10">
        <v>45047</v>
      </c>
    </row>
    <row r="68" spans="2:2">
      <c r="B68" s="10">
        <v>45068</v>
      </c>
    </row>
    <row r="69" spans="2:2">
      <c r="B69" s="10">
        <v>45089</v>
      </c>
    </row>
    <row r="70" spans="2:2">
      <c r="B70" s="10">
        <v>45096</v>
      </c>
    </row>
    <row r="71" spans="2:2">
      <c r="B71" s="10">
        <v>45110</v>
      </c>
    </row>
    <row r="72" spans="2:2">
      <c r="B72" s="10">
        <v>45127</v>
      </c>
    </row>
    <row r="73" spans="2:2">
      <c r="B73" s="10">
        <v>45145</v>
      </c>
    </row>
    <row r="74" spans="2:2">
      <c r="B74" s="10">
        <v>45159</v>
      </c>
    </row>
    <row r="75" spans="2:2">
      <c r="B75" s="10">
        <v>45215</v>
      </c>
    </row>
    <row r="76" spans="2:2">
      <c r="B76" s="10">
        <v>45236</v>
      </c>
    </row>
    <row r="77" spans="2:2">
      <c r="B77" s="10">
        <v>45243</v>
      </c>
    </row>
    <row r="78" spans="2:2">
      <c r="B78" s="10">
        <v>45268</v>
      </c>
    </row>
    <row r="79" spans="2:2">
      <c r="B79" s="10">
        <v>45285</v>
      </c>
    </row>
    <row r="80" spans="2:2">
      <c r="B80" s="10">
        <v>45292</v>
      </c>
    </row>
    <row r="81" spans="2:2">
      <c r="B81" s="10">
        <v>45299</v>
      </c>
    </row>
    <row r="82" spans="2:2">
      <c r="B82" s="10">
        <v>45376</v>
      </c>
    </row>
    <row r="83" spans="2:2">
      <c r="B83" s="10">
        <v>45379</v>
      </c>
    </row>
    <row r="84" spans="2:2">
      <c r="B84" s="10">
        <v>45380</v>
      </c>
    </row>
    <row r="85" spans="2:2">
      <c r="B85" s="10">
        <v>45413</v>
      </c>
    </row>
    <row r="86" spans="2:2">
      <c r="B86" s="10">
        <v>45425</v>
      </c>
    </row>
    <row r="87" spans="2:2">
      <c r="B87" s="10">
        <v>45446</v>
      </c>
    </row>
    <row r="88" spans="2:2">
      <c r="B88" s="10">
        <v>45453</v>
      </c>
    </row>
    <row r="89" spans="2:2">
      <c r="B89" s="10">
        <v>45474</v>
      </c>
    </row>
    <row r="90" spans="2:2">
      <c r="B90" s="10">
        <v>45493</v>
      </c>
    </row>
    <row r="91" spans="2:2">
      <c r="B91" s="10">
        <v>45511</v>
      </c>
    </row>
    <row r="92" spans="2:2">
      <c r="B92" s="10">
        <v>45523</v>
      </c>
    </row>
    <row r="93" spans="2:2">
      <c r="B93" s="10">
        <v>45579</v>
      </c>
    </row>
    <row r="94" spans="2:2">
      <c r="B94" s="10">
        <v>45600</v>
      </c>
    </row>
    <row r="95" spans="2:2">
      <c r="B95" s="10">
        <v>45607</v>
      </c>
    </row>
    <row r="96" spans="2:2">
      <c r="B96" s="10">
        <v>45634</v>
      </c>
    </row>
    <row r="97" spans="2:2">
      <c r="B97" s="10">
        <v>45651</v>
      </c>
    </row>
    <row r="98" spans="2:2">
      <c r="B98" s="10">
        <v>45658</v>
      </c>
    </row>
    <row r="99" spans="2:2">
      <c r="B99" s="10">
        <v>45663</v>
      </c>
    </row>
    <row r="100" spans="2:2">
      <c r="B100" s="10">
        <v>45740</v>
      </c>
    </row>
    <row r="101" spans="2:2">
      <c r="B101" s="10">
        <v>45764</v>
      </c>
    </row>
    <row r="102" spans="2:2">
      <c r="B102" s="10">
        <v>45765</v>
      </c>
    </row>
    <row r="103" spans="2:2">
      <c r="B103" s="10">
        <v>45778</v>
      </c>
    </row>
    <row r="104" spans="2:2">
      <c r="B104" s="10">
        <v>45810</v>
      </c>
    </row>
    <row r="105" spans="2:2">
      <c r="B105" s="10">
        <v>45831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zoomScale="80" zoomScaleNormal="80" workbookViewId="0">
      <selection activeCell="F8" sqref="F8"/>
    </sheetView>
  </sheetViews>
  <sheetFormatPr baseColWidth="10" defaultColWidth="11.453125" defaultRowHeight="15.5"/>
  <cols>
    <col min="1" max="1" width="36" style="42" customWidth="1"/>
    <col min="2" max="2" width="11.7265625" style="42" bestFit="1" customWidth="1"/>
    <col min="3" max="3" width="12.54296875" style="42" customWidth="1"/>
    <col min="4" max="4" width="11.453125" style="42"/>
    <col min="5" max="5" width="13.26953125" style="42" customWidth="1"/>
    <col min="6" max="6" width="15.453125" style="42" customWidth="1"/>
    <col min="7" max="8" width="11.453125" style="42"/>
    <col min="9" max="9" width="18.1796875" style="42" customWidth="1"/>
    <col min="10" max="10" width="15.54296875" style="42" customWidth="1"/>
    <col min="11" max="16384" width="11.453125" style="42"/>
  </cols>
  <sheetData>
    <row r="1" spans="1:10" ht="24.75" customHeight="1">
      <c r="A1" s="144"/>
      <c r="B1" s="145" t="s">
        <v>0</v>
      </c>
      <c r="C1" s="145"/>
      <c r="D1" s="145"/>
      <c r="E1" s="145"/>
      <c r="F1" s="145"/>
      <c r="G1" s="145"/>
      <c r="H1" s="145"/>
      <c r="I1" s="146" t="s">
        <v>140</v>
      </c>
      <c r="J1" s="146"/>
    </row>
    <row r="2" spans="1:10" ht="24.75" customHeight="1">
      <c r="A2" s="144"/>
      <c r="B2" s="145"/>
      <c r="C2" s="145"/>
      <c r="D2" s="145"/>
      <c r="E2" s="145"/>
      <c r="F2" s="145"/>
      <c r="G2" s="145"/>
      <c r="H2" s="145"/>
      <c r="I2" s="146" t="s">
        <v>2</v>
      </c>
      <c r="J2" s="146"/>
    </row>
    <row r="3" spans="1:10" ht="24.75" customHeight="1">
      <c r="A3" s="144"/>
      <c r="B3" s="147" t="s">
        <v>189</v>
      </c>
      <c r="C3" s="147"/>
      <c r="D3" s="147"/>
      <c r="E3" s="147"/>
      <c r="F3" s="147"/>
      <c r="G3" s="147"/>
      <c r="H3" s="147"/>
      <c r="I3" s="146" t="s">
        <v>3</v>
      </c>
      <c r="J3" s="146"/>
    </row>
    <row r="4" spans="1:10" s="43" customFormat="1" ht="32.25" customHeight="1">
      <c r="A4" s="144"/>
      <c r="B4" s="147"/>
      <c r="C4" s="147"/>
      <c r="D4" s="147"/>
      <c r="E4" s="147"/>
      <c r="F4" s="147"/>
      <c r="G4" s="147"/>
      <c r="H4" s="147"/>
      <c r="I4" s="148" t="s">
        <v>4</v>
      </c>
      <c r="J4" s="148"/>
    </row>
    <row r="5" spans="1:10" s="48" customFormat="1" ht="31.5" thickBot="1">
      <c r="A5" s="44" t="s">
        <v>141</v>
      </c>
      <c r="B5" s="123" t="s">
        <v>242</v>
      </c>
      <c r="C5" s="123"/>
      <c r="D5" s="123"/>
      <c r="E5" s="123"/>
      <c r="F5" s="123"/>
      <c r="G5" s="45"/>
      <c r="H5" s="45"/>
      <c r="I5" s="46" t="s">
        <v>142</v>
      </c>
      <c r="J5" s="47" t="s">
        <v>143</v>
      </c>
    </row>
    <row r="6" spans="1:10">
      <c r="A6" s="124" t="s">
        <v>144</v>
      </c>
      <c r="B6" s="125"/>
      <c r="C6" s="126"/>
      <c r="D6" s="126"/>
      <c r="E6" s="126"/>
      <c r="F6" s="126"/>
      <c r="G6" s="126"/>
      <c r="H6" s="126"/>
      <c r="I6" s="126"/>
      <c r="J6" s="127"/>
    </row>
    <row r="7" spans="1:10" ht="36" customHeight="1">
      <c r="A7" s="128" t="s">
        <v>145</v>
      </c>
      <c r="B7" s="130" t="s">
        <v>146</v>
      </c>
      <c r="C7" s="132" t="s">
        <v>147</v>
      </c>
      <c r="D7" s="133"/>
      <c r="E7" s="133"/>
      <c r="F7" s="133"/>
      <c r="G7" s="133"/>
      <c r="H7" s="133"/>
      <c r="I7" s="134"/>
      <c r="J7" s="49" t="s">
        <v>148</v>
      </c>
    </row>
    <row r="8" spans="1:10" ht="65.25" customHeight="1">
      <c r="A8" s="129"/>
      <c r="B8" s="131"/>
      <c r="C8" s="50" t="s">
        <v>149</v>
      </c>
      <c r="D8" s="51" t="s">
        <v>150</v>
      </c>
      <c r="E8" s="50" t="s">
        <v>151</v>
      </c>
      <c r="F8" s="50" t="s">
        <v>152</v>
      </c>
      <c r="G8" s="50" t="s">
        <v>153</v>
      </c>
      <c r="H8" s="50" t="s">
        <v>154</v>
      </c>
      <c r="I8" s="50" t="s">
        <v>155</v>
      </c>
      <c r="J8" s="49"/>
    </row>
    <row r="9" spans="1:10">
      <c r="A9" s="52" t="s">
        <v>156</v>
      </c>
      <c r="B9" s="53">
        <v>16</v>
      </c>
      <c r="C9" s="54">
        <v>0</v>
      </c>
      <c r="D9" s="54">
        <v>13</v>
      </c>
      <c r="E9" s="54">
        <v>0</v>
      </c>
      <c r="F9" s="54">
        <v>3</v>
      </c>
      <c r="G9" s="54">
        <v>0</v>
      </c>
      <c r="H9" s="54">
        <v>0</v>
      </c>
      <c r="I9" s="54">
        <v>0</v>
      </c>
      <c r="J9" s="55"/>
    </row>
    <row r="10" spans="1:10">
      <c r="A10" s="52" t="s">
        <v>157</v>
      </c>
      <c r="B10" s="53"/>
      <c r="C10" s="54">
        <v>0</v>
      </c>
      <c r="D10" s="54">
        <v>0</v>
      </c>
      <c r="E10" s="54">
        <v>0</v>
      </c>
      <c r="F10" s="54">
        <v>0</v>
      </c>
      <c r="G10" s="54">
        <v>0</v>
      </c>
      <c r="H10" s="54">
        <v>0</v>
      </c>
      <c r="I10" s="54">
        <v>0</v>
      </c>
      <c r="J10" s="56"/>
    </row>
    <row r="11" spans="1:10">
      <c r="A11" s="52" t="s">
        <v>158</v>
      </c>
      <c r="B11" s="57">
        <f>SUM(C11:H11)</f>
        <v>0</v>
      </c>
      <c r="C11" s="54">
        <v>0</v>
      </c>
      <c r="D11" s="54">
        <v>0</v>
      </c>
      <c r="E11" s="54">
        <v>0</v>
      </c>
      <c r="F11" s="54">
        <v>0</v>
      </c>
      <c r="G11" s="54">
        <v>0</v>
      </c>
      <c r="H11" s="58">
        <v>0</v>
      </c>
      <c r="I11" s="54">
        <v>0</v>
      </c>
      <c r="J11" s="59"/>
    </row>
    <row r="12" spans="1:10">
      <c r="A12" s="52" t="s">
        <v>159</v>
      </c>
      <c r="B12" s="53"/>
      <c r="C12" s="54">
        <v>0</v>
      </c>
      <c r="D12" s="54">
        <v>0</v>
      </c>
      <c r="E12" s="54">
        <v>0</v>
      </c>
      <c r="F12" s="54">
        <v>0</v>
      </c>
      <c r="G12" s="54">
        <v>0</v>
      </c>
      <c r="H12" s="54">
        <v>0</v>
      </c>
      <c r="I12" s="54">
        <v>0</v>
      </c>
      <c r="J12" s="56"/>
    </row>
    <row r="13" spans="1:10" ht="31">
      <c r="A13" s="60" t="s">
        <v>160</v>
      </c>
      <c r="B13" s="61">
        <v>0</v>
      </c>
      <c r="C13" s="54">
        <v>0</v>
      </c>
      <c r="D13" s="62">
        <v>0</v>
      </c>
      <c r="E13" s="54">
        <v>0</v>
      </c>
      <c r="F13" s="62">
        <v>0</v>
      </c>
      <c r="G13" s="54">
        <v>0</v>
      </c>
      <c r="H13" s="62">
        <v>0</v>
      </c>
      <c r="I13" s="54">
        <v>0</v>
      </c>
      <c r="J13" s="63"/>
    </row>
    <row r="14" spans="1:10" ht="16" thickBot="1">
      <c r="A14" s="60" t="s">
        <v>161</v>
      </c>
      <c r="B14" s="61"/>
      <c r="C14" s="54">
        <v>0</v>
      </c>
      <c r="D14" s="62">
        <v>0</v>
      </c>
      <c r="E14" s="54">
        <v>0</v>
      </c>
      <c r="F14" s="62">
        <v>0</v>
      </c>
      <c r="G14" s="54">
        <v>0</v>
      </c>
      <c r="H14" s="62">
        <v>0</v>
      </c>
      <c r="I14" s="54">
        <v>0</v>
      </c>
      <c r="J14" s="63"/>
    </row>
    <row r="15" spans="1:10" s="48" customFormat="1" ht="27" customHeight="1" thickBot="1">
      <c r="A15" s="64" t="s">
        <v>162</v>
      </c>
      <c r="B15" s="65">
        <f>SUM(B9:B14)</f>
        <v>16</v>
      </c>
      <c r="C15" s="65">
        <f t="shared" ref="C15:H15" si="0">SUM(C9:C14)</f>
        <v>0</v>
      </c>
      <c r="D15" s="65">
        <f>SUM(D9:D14)</f>
        <v>13</v>
      </c>
      <c r="E15" s="65">
        <f t="shared" si="0"/>
        <v>0</v>
      </c>
      <c r="F15" s="65">
        <f t="shared" si="0"/>
        <v>3</v>
      </c>
      <c r="G15" s="65">
        <f t="shared" si="0"/>
        <v>0</v>
      </c>
      <c r="H15" s="65">
        <f t="shared" si="0"/>
        <v>0</v>
      </c>
      <c r="I15" s="65"/>
      <c r="J15" s="66"/>
    </row>
    <row r="16" spans="1:10" s="71" customFormat="1" ht="32.25" customHeight="1">
      <c r="A16" s="67" t="s">
        <v>163</v>
      </c>
      <c r="B16" s="68">
        <v>12</v>
      </c>
      <c r="C16" s="69"/>
      <c r="D16" s="69"/>
      <c r="E16" s="69"/>
      <c r="F16" s="69"/>
      <c r="G16" s="69"/>
      <c r="H16" s="69"/>
      <c r="I16" s="70"/>
      <c r="J16" s="49"/>
    </row>
    <row r="17" spans="1:10" ht="33" customHeight="1">
      <c r="A17" s="52" t="s">
        <v>164</v>
      </c>
      <c r="B17" s="72">
        <v>4</v>
      </c>
      <c r="C17" s="73"/>
      <c r="D17" s="73"/>
      <c r="E17" s="73"/>
      <c r="F17" s="73"/>
      <c r="G17" s="73"/>
      <c r="H17" s="73"/>
      <c r="I17" s="74"/>
      <c r="J17" s="75"/>
    </row>
    <row r="18" spans="1:10" ht="35.25" customHeight="1">
      <c r="A18" s="52" t="s">
        <v>165</v>
      </c>
      <c r="B18" s="72">
        <v>0</v>
      </c>
      <c r="C18" s="73"/>
      <c r="D18" s="73"/>
      <c r="E18" s="73"/>
      <c r="F18" s="73"/>
      <c r="G18" s="73"/>
      <c r="H18" s="73"/>
      <c r="I18" s="74"/>
      <c r="J18" s="75"/>
    </row>
    <row r="19" spans="1:10" ht="27" customHeight="1">
      <c r="A19" s="52" t="s">
        <v>166</v>
      </c>
      <c r="B19" s="73">
        <v>0</v>
      </c>
      <c r="C19" s="73"/>
      <c r="D19" s="73"/>
      <c r="E19" s="73"/>
      <c r="F19" s="73"/>
      <c r="G19" s="73"/>
      <c r="H19" s="73"/>
      <c r="I19" s="74"/>
      <c r="J19" s="75"/>
    </row>
    <row r="20" spans="1:10" ht="27" customHeight="1">
      <c r="A20" s="52" t="s">
        <v>167</v>
      </c>
      <c r="B20" s="73">
        <v>0</v>
      </c>
      <c r="C20" s="73"/>
      <c r="D20" s="73"/>
      <c r="E20" s="73"/>
      <c r="F20" s="73"/>
      <c r="G20" s="73"/>
      <c r="H20" s="73"/>
      <c r="I20" s="74"/>
      <c r="J20" s="75"/>
    </row>
    <row r="21" spans="1:10" ht="27" customHeight="1">
      <c r="A21" s="60" t="s">
        <v>168</v>
      </c>
      <c r="B21" s="76">
        <v>0</v>
      </c>
      <c r="C21" s="77"/>
      <c r="D21" s="77"/>
      <c r="E21" s="77"/>
      <c r="F21" s="77"/>
      <c r="G21" s="77"/>
      <c r="H21" s="77"/>
      <c r="I21" s="78"/>
      <c r="J21" s="79"/>
    </row>
    <row r="22" spans="1:10" ht="59.25" customHeight="1" thickBot="1">
      <c r="A22" s="80" t="s">
        <v>169</v>
      </c>
      <c r="B22" s="81">
        <v>0</v>
      </c>
      <c r="C22" s="82"/>
      <c r="D22" s="82"/>
      <c r="E22" s="82"/>
      <c r="F22" s="82"/>
      <c r="G22" s="82"/>
      <c r="H22" s="82"/>
      <c r="I22" s="83"/>
      <c r="J22" s="84"/>
    </row>
    <row r="23" spans="1:10" ht="59.25" customHeight="1" thickBot="1">
      <c r="A23" s="80" t="s">
        <v>170</v>
      </c>
      <c r="B23" s="81">
        <v>2</v>
      </c>
      <c r="C23" s="82"/>
      <c r="D23" s="82"/>
      <c r="E23" s="82"/>
      <c r="F23" s="82"/>
      <c r="G23" s="82"/>
      <c r="H23" s="82"/>
      <c r="I23" s="83"/>
      <c r="J23" s="84"/>
    </row>
    <row r="24" spans="1:10" ht="16" thickBot="1">
      <c r="A24" s="135" t="s">
        <v>188</v>
      </c>
      <c r="B24" s="136"/>
      <c r="C24" s="137"/>
      <c r="D24" s="137"/>
      <c r="E24" s="137"/>
      <c r="F24" s="137"/>
      <c r="G24" s="137"/>
      <c r="H24" s="137"/>
      <c r="I24" s="137"/>
      <c r="J24" s="138"/>
    </row>
    <row r="25" spans="1:10" ht="16" thickBot="1">
      <c r="A25" s="139" t="s">
        <v>171</v>
      </c>
      <c r="B25" s="140"/>
      <c r="C25" s="141"/>
      <c r="D25" s="141"/>
      <c r="E25" s="141"/>
      <c r="F25" s="141"/>
      <c r="G25" s="141"/>
      <c r="H25" s="141"/>
      <c r="I25" s="141"/>
      <c r="J25" s="142"/>
    </row>
    <row r="27" spans="1:10" s="85" customFormat="1" ht="56.25" customHeight="1">
      <c r="A27" s="122" t="s">
        <v>172</v>
      </c>
      <c r="B27" s="122"/>
      <c r="C27" s="122"/>
      <c r="D27" s="122"/>
      <c r="E27" s="122"/>
      <c r="F27" s="122"/>
      <c r="G27" s="122"/>
      <c r="H27" s="122"/>
      <c r="I27" s="122"/>
      <c r="J27" s="122"/>
    </row>
    <row r="28" spans="1:10" ht="38.25" customHeight="1">
      <c r="A28" s="122" t="s">
        <v>173</v>
      </c>
      <c r="B28" s="122"/>
      <c r="C28" s="122"/>
      <c r="D28" s="122"/>
      <c r="E28" s="122"/>
      <c r="F28" s="122"/>
      <c r="G28" s="122"/>
      <c r="H28" s="122"/>
      <c r="I28" s="122"/>
      <c r="J28" s="122"/>
    </row>
    <row r="29" spans="1:10" ht="54.75" customHeight="1">
      <c r="A29" s="143" t="s">
        <v>174</v>
      </c>
      <c r="B29" s="122"/>
      <c r="C29" s="122"/>
      <c r="D29" s="122"/>
      <c r="E29" s="122"/>
      <c r="F29" s="122"/>
      <c r="G29" s="122"/>
      <c r="H29" s="122"/>
      <c r="I29" s="122"/>
      <c r="J29" s="122"/>
    </row>
    <row r="30" spans="1:10" ht="33.75" customHeight="1">
      <c r="A30" s="122" t="s">
        <v>175</v>
      </c>
      <c r="B30" s="122"/>
      <c r="C30" s="122"/>
      <c r="D30" s="122"/>
      <c r="E30" s="122"/>
      <c r="F30" s="122"/>
      <c r="G30" s="122"/>
      <c r="H30" s="122"/>
      <c r="I30" s="122"/>
      <c r="J30" s="122"/>
    </row>
    <row r="31" spans="1:10" ht="114.75" customHeight="1">
      <c r="A31" s="121" t="s">
        <v>176</v>
      </c>
      <c r="B31" s="122"/>
      <c r="C31" s="122"/>
      <c r="D31" s="122"/>
      <c r="E31" s="122"/>
      <c r="F31" s="122"/>
      <c r="G31" s="122"/>
      <c r="H31" s="122"/>
      <c r="I31" s="122"/>
      <c r="J31" s="122"/>
    </row>
  </sheetData>
  <mergeCells count="19">
    <mergeCell ref="A1:A4"/>
    <mergeCell ref="B1:H2"/>
    <mergeCell ref="I1:J1"/>
    <mergeCell ref="I2:J2"/>
    <mergeCell ref="B3:H4"/>
    <mergeCell ref="I3:J3"/>
    <mergeCell ref="I4:J4"/>
    <mergeCell ref="A31:J31"/>
    <mergeCell ref="B5:F5"/>
    <mergeCell ref="A6:J6"/>
    <mergeCell ref="A7:A8"/>
    <mergeCell ref="B7:B8"/>
    <mergeCell ref="C7:I7"/>
    <mergeCell ref="A24:J24"/>
    <mergeCell ref="A25:J25"/>
    <mergeCell ref="A27:J27"/>
    <mergeCell ref="A28:J28"/>
    <mergeCell ref="A29:J29"/>
    <mergeCell ref="A30:J30"/>
  </mergeCells>
  <pageMargins left="0.25" right="0.25" top="0.75" bottom="0.75" header="0.3" footer="0.3"/>
  <pageSetup scale="9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O32"/>
  <sheetViews>
    <sheetView tabSelected="1" topLeftCell="T1" zoomScale="60" zoomScaleNormal="60" workbookViewId="0">
      <pane ySplit="8" topLeftCell="A20" activePane="bottomLeft" state="frozen"/>
      <selection pane="bottomLeft" activeCell="AI15" sqref="AI15"/>
    </sheetView>
  </sheetViews>
  <sheetFormatPr baseColWidth="10" defaultRowHeight="14.5"/>
  <cols>
    <col min="1" max="1" width="24.7265625" style="29" customWidth="1"/>
    <col min="2" max="2" width="31.54296875" style="8" customWidth="1"/>
    <col min="3" max="3" width="30.1796875" style="8" customWidth="1"/>
    <col min="4" max="4" width="43.26953125" customWidth="1"/>
    <col min="5" max="5" width="38.26953125" customWidth="1"/>
    <col min="6" max="6" width="46.453125" customWidth="1"/>
    <col min="7" max="7" width="8" customWidth="1"/>
    <col min="8" max="18" width="5.453125" customWidth="1"/>
    <col min="19" max="19" width="48" style="9" customWidth="1"/>
    <col min="20" max="20" width="21.453125" style="6" customWidth="1"/>
    <col min="21" max="21" width="58.1796875" style="31" customWidth="1"/>
    <col min="22" max="22" width="38.7265625" customWidth="1"/>
    <col min="23" max="30" width="4.7265625" customWidth="1"/>
    <col min="31" max="31" width="10.54296875" style="6" customWidth="1"/>
    <col min="32" max="34" width="13.1796875" customWidth="1"/>
    <col min="35" max="35" width="25.54296875" style="34" customWidth="1"/>
    <col min="36" max="36" width="19.1796875" style="35" customWidth="1"/>
    <col min="37" max="37" width="16.54296875" customWidth="1"/>
    <col min="38" max="38" width="11.453125" style="26"/>
  </cols>
  <sheetData>
    <row r="1" spans="1:144" s="1" customFormat="1" ht="19" customHeight="1">
      <c r="A1" s="29"/>
      <c r="B1" s="168"/>
      <c r="C1" s="169"/>
      <c r="D1" s="174" t="s">
        <v>0</v>
      </c>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6"/>
      <c r="AJ1" s="180" t="s">
        <v>1</v>
      </c>
      <c r="AK1" s="181"/>
      <c r="AL1" s="25"/>
    </row>
    <row r="2" spans="1:144" ht="15" customHeight="1" thickBot="1">
      <c r="B2" s="170"/>
      <c r="C2" s="171"/>
      <c r="D2" s="177"/>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9"/>
      <c r="AJ2" s="180" t="s">
        <v>2</v>
      </c>
      <c r="AK2" s="181"/>
    </row>
    <row r="3" spans="1:144" ht="19" customHeight="1">
      <c r="B3" s="170"/>
      <c r="C3" s="171"/>
      <c r="D3" s="182" t="s">
        <v>96</v>
      </c>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4"/>
      <c r="AJ3" s="180" t="s">
        <v>3</v>
      </c>
      <c r="AK3" s="181"/>
    </row>
    <row r="4" spans="1:144" ht="36.75" customHeight="1" thickBot="1">
      <c r="B4" s="172"/>
      <c r="C4" s="173"/>
      <c r="D4" s="185"/>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7"/>
      <c r="AJ4" s="188" t="s">
        <v>4</v>
      </c>
      <c r="AK4" s="189"/>
    </row>
    <row r="5" spans="1:144" ht="32.25" customHeight="1" thickBot="1">
      <c r="B5" s="214" t="s">
        <v>5</v>
      </c>
      <c r="C5" s="215" t="s">
        <v>6</v>
      </c>
      <c r="D5" s="217" t="s">
        <v>7</v>
      </c>
      <c r="E5" s="217"/>
      <c r="F5" s="218"/>
      <c r="G5" s="190" t="s">
        <v>8</v>
      </c>
      <c r="H5" s="191"/>
      <c r="I5" s="191"/>
      <c r="J5" s="191"/>
      <c r="K5" s="191"/>
      <c r="L5" s="192"/>
      <c r="M5" s="190" t="s">
        <v>9</v>
      </c>
      <c r="N5" s="191"/>
      <c r="O5" s="191"/>
      <c r="P5" s="191"/>
      <c r="Q5" s="191"/>
      <c r="R5" s="192"/>
      <c r="S5" s="156" t="s">
        <v>10</v>
      </c>
      <c r="T5" s="151" t="s">
        <v>11</v>
      </c>
      <c r="U5" s="153" t="s">
        <v>12</v>
      </c>
      <c r="V5" s="151" t="s">
        <v>13</v>
      </c>
      <c r="W5" s="190" t="s">
        <v>14</v>
      </c>
      <c r="X5" s="191"/>
      <c r="Y5" s="191"/>
      <c r="Z5" s="191"/>
      <c r="AA5" s="191"/>
      <c r="AB5" s="191"/>
      <c r="AC5" s="191"/>
      <c r="AD5" s="192"/>
      <c r="AE5" s="195" t="s">
        <v>15</v>
      </c>
      <c r="AF5" s="196"/>
      <c r="AG5" s="195" t="s">
        <v>16</v>
      </c>
      <c r="AH5" s="196"/>
      <c r="AI5" s="200" t="s">
        <v>17</v>
      </c>
      <c r="AJ5" s="193" t="s">
        <v>18</v>
      </c>
      <c r="AK5" s="151" t="s">
        <v>19</v>
      </c>
    </row>
    <row r="6" spans="1:144" ht="34.5" customHeight="1" thickBot="1">
      <c r="B6" s="214"/>
      <c r="C6" s="216"/>
      <c r="D6" s="162" t="s">
        <v>20</v>
      </c>
      <c r="E6" s="151" t="s">
        <v>21</v>
      </c>
      <c r="F6" s="151" t="s">
        <v>22</v>
      </c>
      <c r="G6" s="164" t="s">
        <v>23</v>
      </c>
      <c r="H6" s="155" t="s">
        <v>24</v>
      </c>
      <c r="I6" s="155" t="s">
        <v>25</v>
      </c>
      <c r="J6" s="155" t="s">
        <v>26</v>
      </c>
      <c r="K6" s="155" t="s">
        <v>27</v>
      </c>
      <c r="L6" s="166" t="s">
        <v>28</v>
      </c>
      <c r="M6" s="159" t="s">
        <v>29</v>
      </c>
      <c r="N6" s="161"/>
      <c r="O6" s="159" t="s">
        <v>30</v>
      </c>
      <c r="P6" s="160"/>
      <c r="Q6" s="206" t="s">
        <v>31</v>
      </c>
      <c r="R6" s="161"/>
      <c r="S6" s="157"/>
      <c r="T6" s="152"/>
      <c r="U6" s="154"/>
      <c r="V6" s="152"/>
      <c r="W6" s="164" t="s">
        <v>32</v>
      </c>
      <c r="X6" s="155" t="s">
        <v>33</v>
      </c>
      <c r="Y6" s="155" t="s">
        <v>34</v>
      </c>
      <c r="Z6" s="155" t="s">
        <v>35</v>
      </c>
      <c r="AA6" s="155" t="s">
        <v>36</v>
      </c>
      <c r="AB6" s="206" t="s">
        <v>37</v>
      </c>
      <c r="AC6" s="207"/>
      <c r="AD6" s="161"/>
      <c r="AE6" s="197"/>
      <c r="AF6" s="198"/>
      <c r="AG6" s="197"/>
      <c r="AH6" s="198"/>
      <c r="AI6" s="201"/>
      <c r="AJ6" s="194"/>
      <c r="AK6" s="152"/>
    </row>
    <row r="7" spans="1:144" ht="29.25" customHeight="1">
      <c r="B7" s="214"/>
      <c r="C7" s="216"/>
      <c r="D7" s="163"/>
      <c r="E7" s="152"/>
      <c r="F7" s="152"/>
      <c r="G7" s="165"/>
      <c r="H7" s="150"/>
      <c r="I7" s="150"/>
      <c r="J7" s="150"/>
      <c r="K7" s="150"/>
      <c r="L7" s="167"/>
      <c r="M7" s="213" t="s">
        <v>38</v>
      </c>
      <c r="N7" s="199" t="s">
        <v>39</v>
      </c>
      <c r="O7" s="213" t="s">
        <v>40</v>
      </c>
      <c r="P7" s="199" t="s">
        <v>41</v>
      </c>
      <c r="Q7" s="213" t="s">
        <v>40</v>
      </c>
      <c r="R7" s="199" t="s">
        <v>41</v>
      </c>
      <c r="S7" s="157"/>
      <c r="T7" s="152"/>
      <c r="U7" s="154"/>
      <c r="V7" s="152"/>
      <c r="W7" s="165"/>
      <c r="X7" s="150"/>
      <c r="Y7" s="150"/>
      <c r="Z7" s="150"/>
      <c r="AA7" s="150"/>
      <c r="AB7" s="211" t="s">
        <v>42</v>
      </c>
      <c r="AC7" s="149" t="s">
        <v>43</v>
      </c>
      <c r="AD7" s="199" t="s">
        <v>44</v>
      </c>
      <c r="AE7" s="202" t="s">
        <v>45</v>
      </c>
      <c r="AF7" s="204" t="s">
        <v>46</v>
      </c>
      <c r="AG7" s="204" t="s">
        <v>47</v>
      </c>
      <c r="AH7" s="204" t="s">
        <v>48</v>
      </c>
      <c r="AI7" s="201"/>
      <c r="AJ7" s="194"/>
      <c r="AK7" s="152"/>
    </row>
    <row r="8" spans="1:144" ht="33" customHeight="1">
      <c r="B8" s="214"/>
      <c r="C8" s="216"/>
      <c r="D8" s="163"/>
      <c r="E8" s="152"/>
      <c r="F8" s="152"/>
      <c r="G8" s="165"/>
      <c r="H8" s="150"/>
      <c r="I8" s="150"/>
      <c r="J8" s="150"/>
      <c r="K8" s="150"/>
      <c r="L8" s="167"/>
      <c r="M8" s="165"/>
      <c r="N8" s="167"/>
      <c r="O8" s="165"/>
      <c r="P8" s="167"/>
      <c r="Q8" s="165"/>
      <c r="R8" s="167"/>
      <c r="S8" s="158"/>
      <c r="T8" s="152"/>
      <c r="U8" s="154"/>
      <c r="V8" s="152"/>
      <c r="W8" s="165"/>
      <c r="X8" s="150"/>
      <c r="Y8" s="150"/>
      <c r="Z8" s="150"/>
      <c r="AA8" s="150"/>
      <c r="AB8" s="212"/>
      <c r="AC8" s="150"/>
      <c r="AD8" s="167"/>
      <c r="AE8" s="203"/>
      <c r="AF8" s="205"/>
      <c r="AG8" s="205"/>
      <c r="AH8" s="205"/>
      <c r="AI8" s="201"/>
      <c r="AJ8" s="194"/>
      <c r="AK8" s="152"/>
      <c r="AO8" s="2">
        <f>(2+5+11+1+10+9+5)/7</f>
        <v>6.1428571428571432</v>
      </c>
    </row>
    <row r="9" spans="1:144" s="24" customFormat="1" ht="56.25" customHeight="1">
      <c r="B9" s="208" t="s">
        <v>139</v>
      </c>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10"/>
      <c r="AL9" s="27"/>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row>
    <row r="10" spans="1:144" s="24" customFormat="1" ht="56.25" customHeight="1">
      <c r="A10" s="39">
        <v>1</v>
      </c>
      <c r="B10" s="28" t="s">
        <v>116</v>
      </c>
      <c r="C10" s="33">
        <v>45051</v>
      </c>
      <c r="D10" s="4" t="s">
        <v>117</v>
      </c>
      <c r="E10" s="4">
        <v>3112580178</v>
      </c>
      <c r="F10" s="4" t="s">
        <v>118</v>
      </c>
      <c r="G10" s="4"/>
      <c r="H10" s="4">
        <v>1</v>
      </c>
      <c r="I10" s="4"/>
      <c r="J10" s="4"/>
      <c r="K10" s="4"/>
      <c r="L10" s="4"/>
      <c r="M10" s="4"/>
      <c r="N10" s="4"/>
      <c r="O10" s="4"/>
      <c r="P10" s="4"/>
      <c r="Q10" s="4"/>
      <c r="R10" s="4"/>
      <c r="S10" s="12" t="s">
        <v>94</v>
      </c>
      <c r="T10" s="4" t="s">
        <v>51</v>
      </c>
      <c r="U10" s="3" t="s">
        <v>119</v>
      </c>
      <c r="V10" s="3" t="s">
        <v>92</v>
      </c>
      <c r="W10" s="4">
        <v>1</v>
      </c>
      <c r="X10" s="4"/>
      <c r="Y10" s="4"/>
      <c r="Z10" s="4"/>
      <c r="AA10" s="4"/>
      <c r="AB10" s="4"/>
      <c r="AC10" s="4"/>
      <c r="AD10" s="4">
        <v>1</v>
      </c>
      <c r="AE10" s="4">
        <v>1</v>
      </c>
      <c r="AF10" s="4"/>
      <c r="AG10" s="4">
        <v>1</v>
      </c>
      <c r="AH10" s="4"/>
      <c r="AI10" s="28" t="s">
        <v>120</v>
      </c>
      <c r="AJ10" s="11">
        <v>45063</v>
      </c>
      <c r="AK10" s="4">
        <f>(NETWORKDAYS.INTL(C10,AJ10,1,FESTIVOS!$B$4:B828)-1)</f>
        <v>8</v>
      </c>
      <c r="AL10" s="27"/>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row>
    <row r="11" spans="1:144" s="24" customFormat="1" ht="62.25" customHeight="1">
      <c r="A11" s="40">
        <f>A10+1</f>
        <v>2</v>
      </c>
      <c r="B11" s="28" t="s">
        <v>132</v>
      </c>
      <c r="C11" s="30">
        <v>45054</v>
      </c>
      <c r="D11" s="4" t="s">
        <v>133</v>
      </c>
      <c r="E11" s="4" t="s">
        <v>134</v>
      </c>
      <c r="F11" s="3" t="s">
        <v>131</v>
      </c>
      <c r="G11" s="4"/>
      <c r="H11" s="4">
        <v>1</v>
      </c>
      <c r="I11" s="4"/>
      <c r="J11" s="4"/>
      <c r="K11" s="4"/>
      <c r="L11" s="4"/>
      <c r="M11" s="4"/>
      <c r="N11" s="4"/>
      <c r="O11" s="4"/>
      <c r="P11" s="4"/>
      <c r="Q11" s="4"/>
      <c r="R11" s="4"/>
      <c r="S11" s="12" t="s">
        <v>135</v>
      </c>
      <c r="T11" s="4" t="s">
        <v>51</v>
      </c>
      <c r="U11" s="3" t="s">
        <v>136</v>
      </c>
      <c r="V11" s="3" t="s">
        <v>92</v>
      </c>
      <c r="W11" s="4">
        <v>1</v>
      </c>
      <c r="X11" s="4"/>
      <c r="Y11" s="4"/>
      <c r="Z11" s="4"/>
      <c r="AA11" s="4"/>
      <c r="AB11" s="4"/>
      <c r="AC11" s="4"/>
      <c r="AD11" s="4">
        <v>1</v>
      </c>
      <c r="AE11" s="4">
        <v>1</v>
      </c>
      <c r="AF11" s="4"/>
      <c r="AG11" s="4">
        <v>1</v>
      </c>
      <c r="AH11" s="4"/>
      <c r="AI11" s="28" t="s">
        <v>137</v>
      </c>
      <c r="AJ11" s="11">
        <v>45072</v>
      </c>
      <c r="AK11" s="41">
        <f>(NETWORKDAYS.INTL(C11,AJ11,1,FESTIVOS!$B$4:B830)-1)</f>
        <v>13</v>
      </c>
      <c r="AL11" s="27"/>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row>
    <row r="12" spans="1:144" s="24" customFormat="1" ht="69" customHeight="1">
      <c r="A12" s="39">
        <f t="shared" ref="A12:A16" si="0">A11+1</f>
        <v>3</v>
      </c>
      <c r="B12" s="28" t="s">
        <v>122</v>
      </c>
      <c r="C12" s="33">
        <v>45055</v>
      </c>
      <c r="D12" s="4" t="s">
        <v>123</v>
      </c>
      <c r="E12" s="3" t="s">
        <v>124</v>
      </c>
      <c r="F12" s="4" t="s">
        <v>121</v>
      </c>
      <c r="G12" s="4"/>
      <c r="H12" s="4">
        <v>1</v>
      </c>
      <c r="I12" s="4"/>
      <c r="J12" s="4"/>
      <c r="K12" s="4"/>
      <c r="L12" s="4"/>
      <c r="M12" s="4"/>
      <c r="N12" s="4"/>
      <c r="O12" s="4"/>
      <c r="P12" s="4"/>
      <c r="Q12" s="4"/>
      <c r="R12" s="4"/>
      <c r="S12" s="12" t="s">
        <v>94</v>
      </c>
      <c r="T12" s="4" t="s">
        <v>51</v>
      </c>
      <c r="U12" s="3" t="s">
        <v>125</v>
      </c>
      <c r="V12" s="3" t="s">
        <v>92</v>
      </c>
      <c r="W12" s="4">
        <v>1</v>
      </c>
      <c r="X12" s="4"/>
      <c r="Y12" s="4"/>
      <c r="Z12" s="4"/>
      <c r="AA12" s="4"/>
      <c r="AB12" s="4"/>
      <c r="AC12" s="4"/>
      <c r="AD12" s="4">
        <v>1</v>
      </c>
      <c r="AE12" s="4">
        <v>1</v>
      </c>
      <c r="AF12" s="4"/>
      <c r="AG12" s="4"/>
      <c r="AH12" s="4">
        <v>1</v>
      </c>
      <c r="AI12" s="28" t="s">
        <v>126</v>
      </c>
      <c r="AJ12" s="11">
        <v>45072</v>
      </c>
      <c r="AK12" s="4">
        <f>(NETWORKDAYS.INTL(C12,AJ12,1,FESTIVOS!$B$4:B831)-1)</f>
        <v>12</v>
      </c>
      <c r="AL12" s="27"/>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row>
    <row r="13" spans="1:144" s="24" customFormat="1" ht="62.25" customHeight="1">
      <c r="A13" s="39">
        <f t="shared" si="0"/>
        <v>4</v>
      </c>
      <c r="B13" s="28" t="s">
        <v>98</v>
      </c>
      <c r="C13" s="33">
        <v>45056</v>
      </c>
      <c r="D13" s="4" t="s">
        <v>99</v>
      </c>
      <c r="E13" s="32" t="s">
        <v>100</v>
      </c>
      <c r="F13" s="4" t="s">
        <v>101</v>
      </c>
      <c r="G13" s="4"/>
      <c r="H13" s="4">
        <v>1</v>
      </c>
      <c r="I13" s="4"/>
      <c r="J13" s="4"/>
      <c r="K13" s="4"/>
      <c r="L13" s="4"/>
      <c r="M13" s="4"/>
      <c r="N13" s="4"/>
      <c r="O13" s="4"/>
      <c r="P13" s="4"/>
      <c r="Q13" s="4"/>
      <c r="R13" s="4"/>
      <c r="S13" s="12" t="s">
        <v>102</v>
      </c>
      <c r="T13" s="4" t="s">
        <v>51</v>
      </c>
      <c r="U13" s="3" t="s">
        <v>103</v>
      </c>
      <c r="V13" s="4" t="s">
        <v>97</v>
      </c>
      <c r="W13" s="4">
        <v>1</v>
      </c>
      <c r="X13" s="4"/>
      <c r="Y13" s="4"/>
      <c r="Z13" s="4"/>
      <c r="AA13" s="4"/>
      <c r="AB13" s="4"/>
      <c r="AC13" s="4"/>
      <c r="AD13" s="4">
        <v>1</v>
      </c>
      <c r="AE13" s="4">
        <v>1</v>
      </c>
      <c r="AF13" s="4"/>
      <c r="AG13" s="4">
        <v>1</v>
      </c>
      <c r="AH13" s="4"/>
      <c r="AI13" s="28" t="s">
        <v>104</v>
      </c>
      <c r="AJ13" s="30">
        <v>45070</v>
      </c>
      <c r="AK13" s="4">
        <f>(NETWORKDAYS.INTL(C13,AJ13,1,FESTIVOS!$B$4:B832)-1)</f>
        <v>9</v>
      </c>
      <c r="AL13" s="27"/>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row>
    <row r="14" spans="1:144" s="24" customFormat="1" ht="62.25" customHeight="1">
      <c r="A14" s="39">
        <f t="shared" si="0"/>
        <v>5</v>
      </c>
      <c r="B14" s="28" t="s">
        <v>111</v>
      </c>
      <c r="C14" s="33">
        <v>45061</v>
      </c>
      <c r="D14" s="4" t="s">
        <v>112</v>
      </c>
      <c r="E14" s="4" t="s">
        <v>113</v>
      </c>
      <c r="F14" s="4" t="s">
        <v>93</v>
      </c>
      <c r="G14" s="4"/>
      <c r="H14" s="4"/>
      <c r="I14" s="4"/>
      <c r="J14" s="4">
        <v>1</v>
      </c>
      <c r="K14" s="4"/>
      <c r="L14" s="4"/>
      <c r="M14" s="4"/>
      <c r="N14" s="4"/>
      <c r="O14" s="4"/>
      <c r="P14" s="4"/>
      <c r="Q14" s="4"/>
      <c r="R14" s="4"/>
      <c r="S14" s="12" t="s">
        <v>138</v>
      </c>
      <c r="T14" s="4" t="s">
        <v>51</v>
      </c>
      <c r="U14" s="3" t="s">
        <v>114</v>
      </c>
      <c r="V14" s="3" t="s">
        <v>92</v>
      </c>
      <c r="W14" s="4">
        <v>1</v>
      </c>
      <c r="X14" s="4"/>
      <c r="Y14" s="4"/>
      <c r="Z14" s="4"/>
      <c r="AA14" s="4"/>
      <c r="AB14" s="4"/>
      <c r="AC14" s="4"/>
      <c r="AD14" s="4">
        <v>1</v>
      </c>
      <c r="AE14" s="4">
        <v>1</v>
      </c>
      <c r="AF14" s="4"/>
      <c r="AG14" s="4">
        <v>1</v>
      </c>
      <c r="AH14" s="4"/>
      <c r="AI14" s="28" t="s">
        <v>115</v>
      </c>
      <c r="AJ14" s="11">
        <v>45075</v>
      </c>
      <c r="AK14" s="4">
        <f>(NETWORKDAYS.INTL(C14,AJ14,1,FESTIVOS!$B$4:B836)-1)</f>
        <v>9</v>
      </c>
      <c r="AL14" s="27"/>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row>
    <row r="15" spans="1:144" s="24" customFormat="1" ht="62.25" customHeight="1">
      <c r="A15" s="39">
        <f t="shared" si="0"/>
        <v>6</v>
      </c>
      <c r="B15" s="28" t="s">
        <v>105</v>
      </c>
      <c r="C15" s="33">
        <v>45062</v>
      </c>
      <c r="D15" s="3" t="s">
        <v>106</v>
      </c>
      <c r="E15" s="4" t="s">
        <v>106</v>
      </c>
      <c r="F15" s="4" t="s">
        <v>107</v>
      </c>
      <c r="G15" s="4"/>
      <c r="H15" s="4">
        <v>1</v>
      </c>
      <c r="I15" s="4"/>
      <c r="J15" s="4"/>
      <c r="K15" s="4"/>
      <c r="L15" s="4"/>
      <c r="M15" s="4"/>
      <c r="N15" s="4"/>
      <c r="O15" s="4"/>
      <c r="P15" s="4"/>
      <c r="Q15" s="4"/>
      <c r="R15" s="4"/>
      <c r="S15" s="12" t="s">
        <v>108</v>
      </c>
      <c r="T15" s="4" t="s">
        <v>51</v>
      </c>
      <c r="U15" s="3" t="s">
        <v>109</v>
      </c>
      <c r="V15" s="4" t="s">
        <v>97</v>
      </c>
      <c r="W15" s="4">
        <v>1</v>
      </c>
      <c r="X15" s="4"/>
      <c r="Y15" s="4"/>
      <c r="Z15" s="4"/>
      <c r="AA15" s="4"/>
      <c r="AB15" s="4"/>
      <c r="AC15" s="4"/>
      <c r="AD15" s="4">
        <v>1</v>
      </c>
      <c r="AE15" s="4">
        <v>1</v>
      </c>
      <c r="AF15" s="4"/>
      <c r="AG15" s="4">
        <v>1</v>
      </c>
      <c r="AH15" s="4"/>
      <c r="AI15" s="28" t="s">
        <v>110</v>
      </c>
      <c r="AJ15" s="30">
        <v>45076</v>
      </c>
      <c r="AK15" s="4">
        <f>(NETWORKDAYS.INTL(C15,AJ15,1,FESTIVOS!$B$4:B837)-1)</f>
        <v>9</v>
      </c>
      <c r="AL15" s="27"/>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row>
    <row r="16" spans="1:144" s="24" customFormat="1" ht="62.25" customHeight="1">
      <c r="A16" s="39">
        <f t="shared" si="0"/>
        <v>7</v>
      </c>
      <c r="B16" s="28" t="s">
        <v>127</v>
      </c>
      <c r="C16" s="33">
        <v>45062</v>
      </c>
      <c r="D16" s="4" t="s">
        <v>91</v>
      </c>
      <c r="E16" s="4" t="s">
        <v>129</v>
      </c>
      <c r="F16" s="4" t="s">
        <v>128</v>
      </c>
      <c r="G16" s="4"/>
      <c r="H16" s="4"/>
      <c r="I16" s="4"/>
      <c r="J16" s="4">
        <v>1</v>
      </c>
      <c r="K16" s="4"/>
      <c r="L16" s="4"/>
      <c r="M16" s="4"/>
      <c r="N16" s="4"/>
      <c r="O16" s="4"/>
      <c r="P16" s="4"/>
      <c r="Q16" s="4"/>
      <c r="R16" s="4"/>
      <c r="S16" s="12" t="s">
        <v>54</v>
      </c>
      <c r="T16" s="4" t="s">
        <v>51</v>
      </c>
      <c r="U16" s="3" t="s">
        <v>95</v>
      </c>
      <c r="V16" s="3" t="s">
        <v>92</v>
      </c>
      <c r="W16" s="4">
        <v>1</v>
      </c>
      <c r="X16" s="4"/>
      <c r="Y16" s="4"/>
      <c r="Z16" s="4"/>
      <c r="AA16" s="4"/>
      <c r="AB16" s="4"/>
      <c r="AC16" s="4"/>
      <c r="AD16" s="4">
        <v>1</v>
      </c>
      <c r="AE16" s="4">
        <v>1</v>
      </c>
      <c r="AF16" s="4"/>
      <c r="AG16" s="4">
        <v>1</v>
      </c>
      <c r="AH16" s="4"/>
      <c r="AI16" s="28" t="s">
        <v>130</v>
      </c>
      <c r="AJ16" s="11">
        <v>45076</v>
      </c>
      <c r="AK16" s="4">
        <f>(NETWORKDAYS.INTL(C16,AJ16,1,FESTIVOS!$B$4:B838)-1)</f>
        <v>9</v>
      </c>
      <c r="AL16" s="27"/>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row>
    <row r="17" spans="1:145" s="24" customFormat="1" ht="62.25" customHeight="1">
      <c r="A17" s="39">
        <v>8</v>
      </c>
      <c r="B17" s="110" t="s">
        <v>190</v>
      </c>
      <c r="C17" s="111">
        <v>45054</v>
      </c>
      <c r="D17" s="112" t="s">
        <v>193</v>
      </c>
      <c r="E17" s="113">
        <v>41514047</v>
      </c>
      <c r="F17" s="114" t="s">
        <v>194</v>
      </c>
      <c r="G17" s="115"/>
      <c r="H17" s="115">
        <v>1</v>
      </c>
      <c r="I17" s="115"/>
      <c r="J17" s="115"/>
      <c r="K17" s="115"/>
      <c r="L17" s="115"/>
      <c r="M17" s="115"/>
      <c r="N17" s="115"/>
      <c r="O17" s="115"/>
      <c r="P17" s="115"/>
      <c r="Q17" s="115"/>
      <c r="R17" s="115"/>
      <c r="S17" s="116" t="s">
        <v>200</v>
      </c>
      <c r="T17" s="116" t="s">
        <v>200</v>
      </c>
      <c r="U17" s="117" t="s">
        <v>201</v>
      </c>
      <c r="V17" s="114" t="s">
        <v>202</v>
      </c>
      <c r="W17" s="115">
        <v>1</v>
      </c>
      <c r="X17" s="115"/>
      <c r="Y17" s="115"/>
      <c r="Z17" s="115"/>
      <c r="AA17" s="115"/>
      <c r="AB17" s="115"/>
      <c r="AC17" s="115"/>
      <c r="AD17" s="115">
        <v>1</v>
      </c>
      <c r="AE17" s="115">
        <v>1</v>
      </c>
      <c r="AF17" s="115"/>
      <c r="AG17" s="115">
        <v>1</v>
      </c>
      <c r="AH17" s="118"/>
      <c r="AI17" s="119" t="s">
        <v>209</v>
      </c>
      <c r="AJ17" s="120">
        <v>45069</v>
      </c>
      <c r="AK17" s="4">
        <v>11</v>
      </c>
      <c r="AL17" s="2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row>
    <row r="18" spans="1:145" s="24" customFormat="1" ht="62.25" customHeight="1">
      <c r="A18" s="39">
        <v>9</v>
      </c>
      <c r="B18" s="110" t="s">
        <v>191</v>
      </c>
      <c r="C18" s="111">
        <v>45064</v>
      </c>
      <c r="D18" s="112" t="s">
        <v>195</v>
      </c>
      <c r="E18" s="112" t="s">
        <v>196</v>
      </c>
      <c r="F18" s="114" t="s">
        <v>197</v>
      </c>
      <c r="G18" s="115"/>
      <c r="H18" s="115"/>
      <c r="I18" s="115"/>
      <c r="J18" s="115">
        <v>1</v>
      </c>
      <c r="K18" s="115"/>
      <c r="L18" s="115"/>
      <c r="M18" s="115"/>
      <c r="N18" s="115"/>
      <c r="O18" s="115"/>
      <c r="P18" s="115"/>
      <c r="Q18" s="115"/>
      <c r="R18" s="115"/>
      <c r="S18" s="116" t="s">
        <v>203</v>
      </c>
      <c r="T18" s="116" t="s">
        <v>204</v>
      </c>
      <c r="U18" s="117" t="s">
        <v>205</v>
      </c>
      <c r="V18" s="114" t="s">
        <v>206</v>
      </c>
      <c r="W18" s="115">
        <v>1</v>
      </c>
      <c r="X18" s="115"/>
      <c r="Y18" s="115"/>
      <c r="Z18" s="115"/>
      <c r="AA18" s="115"/>
      <c r="AB18" s="115">
        <v>1</v>
      </c>
      <c r="AC18" s="115"/>
      <c r="AD18" s="115"/>
      <c r="AE18" s="115">
        <v>1</v>
      </c>
      <c r="AF18" s="115"/>
      <c r="AG18" s="115">
        <v>1</v>
      </c>
      <c r="AH18" s="118"/>
      <c r="AI18" s="110" t="s">
        <v>210</v>
      </c>
      <c r="AJ18" s="120">
        <v>45069</v>
      </c>
      <c r="AK18" s="4">
        <v>3</v>
      </c>
      <c r="AL18" s="27"/>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row>
    <row r="19" spans="1:145" s="24" customFormat="1" ht="62.25" customHeight="1">
      <c r="A19" s="39">
        <v>10</v>
      </c>
      <c r="B19" s="110" t="s">
        <v>192</v>
      </c>
      <c r="C19" s="111">
        <v>45070</v>
      </c>
      <c r="D19" s="115" t="s">
        <v>55</v>
      </c>
      <c r="E19" s="112" t="s">
        <v>198</v>
      </c>
      <c r="F19" s="114" t="s">
        <v>199</v>
      </c>
      <c r="G19" s="115"/>
      <c r="H19" s="115">
        <v>1</v>
      </c>
      <c r="I19" s="115"/>
      <c r="J19" s="115"/>
      <c r="K19" s="115"/>
      <c r="L19" s="115"/>
      <c r="M19" s="115"/>
      <c r="N19" s="115"/>
      <c r="O19" s="115"/>
      <c r="P19" s="115"/>
      <c r="Q19" s="115"/>
      <c r="R19" s="115"/>
      <c r="S19" s="116" t="s">
        <v>207</v>
      </c>
      <c r="T19" s="116" t="s">
        <v>207</v>
      </c>
      <c r="U19" s="117" t="s">
        <v>208</v>
      </c>
      <c r="V19" s="114" t="s">
        <v>202</v>
      </c>
      <c r="W19" s="115">
        <v>1</v>
      </c>
      <c r="X19" s="115"/>
      <c r="Y19" s="115"/>
      <c r="Z19" s="115"/>
      <c r="AA19" s="115"/>
      <c r="AB19" s="115">
        <v>1</v>
      </c>
      <c r="AC19" s="115"/>
      <c r="AD19" s="115"/>
      <c r="AE19" s="115">
        <v>1</v>
      </c>
      <c r="AF19" s="115"/>
      <c r="AG19" s="115">
        <v>1</v>
      </c>
      <c r="AH19" s="118"/>
      <c r="AI19" s="110">
        <v>20231200052041</v>
      </c>
      <c r="AJ19" s="120">
        <v>45077</v>
      </c>
      <c r="AK19" s="4">
        <v>6</v>
      </c>
      <c r="AL19" s="27"/>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row>
    <row r="20" spans="1:145" s="24" customFormat="1" ht="62.25" customHeight="1">
      <c r="A20" s="24">
        <v>11</v>
      </c>
      <c r="B20" s="39" t="s">
        <v>211</v>
      </c>
      <c r="C20" s="28" t="s">
        <v>212</v>
      </c>
      <c r="D20" s="33" t="s">
        <v>213</v>
      </c>
      <c r="E20" s="4" t="s">
        <v>213</v>
      </c>
      <c r="F20" s="4" t="s">
        <v>214</v>
      </c>
      <c r="G20" s="4"/>
      <c r="H20" s="4">
        <v>1</v>
      </c>
      <c r="I20" s="4"/>
      <c r="J20" s="4"/>
      <c r="K20" s="4"/>
      <c r="L20" s="4"/>
      <c r="M20" s="4"/>
      <c r="N20" s="4"/>
      <c r="O20" s="4"/>
      <c r="P20" s="4" t="s">
        <v>215</v>
      </c>
      <c r="Q20" s="4"/>
      <c r="R20" s="4"/>
      <c r="S20" s="4" t="s">
        <v>216</v>
      </c>
      <c r="T20" s="12" t="s">
        <v>216</v>
      </c>
      <c r="U20" s="4" t="s">
        <v>217</v>
      </c>
      <c r="V20" s="3" t="s">
        <v>218</v>
      </c>
      <c r="W20" s="3">
        <v>1</v>
      </c>
      <c r="X20" s="4"/>
      <c r="Y20" s="4"/>
      <c r="Z20" s="4"/>
      <c r="AA20" s="4"/>
      <c r="AB20" s="4">
        <v>1</v>
      </c>
      <c r="AC20" s="4"/>
      <c r="AD20" s="4"/>
      <c r="AE20" s="4">
        <v>1</v>
      </c>
      <c r="AF20" s="4"/>
      <c r="AG20" s="4"/>
      <c r="AH20" s="4">
        <v>1</v>
      </c>
      <c r="AI20" s="4" t="s">
        <v>219</v>
      </c>
      <c r="AJ20" s="28" t="s">
        <v>220</v>
      </c>
      <c r="AK20" s="4">
        <v>3</v>
      </c>
      <c r="AL20" s="4"/>
      <c r="AM20" s="27"/>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row>
    <row r="21" spans="1:145" s="24" customFormat="1" ht="62.25" customHeight="1">
      <c r="A21" s="39">
        <v>12</v>
      </c>
      <c r="B21" s="28" t="s">
        <v>221</v>
      </c>
      <c r="C21" s="28" t="s">
        <v>226</v>
      </c>
      <c r="D21" s="4" t="s">
        <v>213</v>
      </c>
      <c r="E21" s="4" t="s">
        <v>213</v>
      </c>
      <c r="F21" s="4" t="s">
        <v>222</v>
      </c>
      <c r="G21" s="4"/>
      <c r="H21" s="4">
        <v>1</v>
      </c>
      <c r="I21" s="4"/>
      <c r="J21" s="4"/>
      <c r="K21" s="4"/>
      <c r="L21" s="4"/>
      <c r="M21" s="4"/>
      <c r="N21" s="4"/>
      <c r="O21" s="4"/>
      <c r="P21" s="4" t="s">
        <v>215</v>
      </c>
      <c r="Q21" s="4"/>
      <c r="R21" s="4"/>
      <c r="S21" s="12" t="s">
        <v>223</v>
      </c>
      <c r="T21" s="12" t="s">
        <v>223</v>
      </c>
      <c r="U21" s="3" t="s">
        <v>217</v>
      </c>
      <c r="V21" s="3" t="s">
        <v>218</v>
      </c>
      <c r="W21" s="4">
        <v>1</v>
      </c>
      <c r="X21" s="4"/>
      <c r="Y21" s="4"/>
      <c r="Z21" s="4"/>
      <c r="AA21" s="4"/>
      <c r="AB21" s="4">
        <v>1</v>
      </c>
      <c r="AC21" s="4"/>
      <c r="AD21" s="4"/>
      <c r="AE21" s="4">
        <v>1</v>
      </c>
      <c r="AF21" s="4"/>
      <c r="AG21" s="4"/>
      <c r="AH21" s="4">
        <v>1</v>
      </c>
      <c r="AI21" s="28" t="s">
        <v>224</v>
      </c>
      <c r="AJ21" s="11">
        <v>45055</v>
      </c>
      <c r="AK21" s="4">
        <v>2</v>
      </c>
      <c r="AL21" s="27"/>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row>
    <row r="22" spans="1:145" s="24" customFormat="1" ht="62.25" customHeight="1">
      <c r="A22" s="39">
        <v>13</v>
      </c>
      <c r="B22" s="28" t="s">
        <v>225</v>
      </c>
      <c r="C22" s="28" t="s">
        <v>227</v>
      </c>
      <c r="D22" s="4" t="s">
        <v>213</v>
      </c>
      <c r="E22" s="4" t="s">
        <v>213</v>
      </c>
      <c r="F22" s="4" t="s">
        <v>228</v>
      </c>
      <c r="G22" s="4"/>
      <c r="H22" s="4">
        <v>1</v>
      </c>
      <c r="I22" s="4"/>
      <c r="J22" s="4"/>
      <c r="K22" s="4"/>
      <c r="L22" s="4"/>
      <c r="M22" s="4"/>
      <c r="N22" s="4"/>
      <c r="O22" s="4"/>
      <c r="P22" s="4" t="s">
        <v>215</v>
      </c>
      <c r="Q22" s="4"/>
      <c r="R22" s="4"/>
      <c r="S22" s="12" t="s">
        <v>216</v>
      </c>
      <c r="T22" s="12" t="s">
        <v>216</v>
      </c>
      <c r="U22" s="3" t="s">
        <v>229</v>
      </c>
      <c r="V22" s="3" t="s">
        <v>230</v>
      </c>
      <c r="W22" s="4">
        <v>1</v>
      </c>
      <c r="X22" s="4"/>
      <c r="Y22" s="4"/>
      <c r="Z22" s="4"/>
      <c r="AA22" s="4"/>
      <c r="AB22" s="4">
        <v>1</v>
      </c>
      <c r="AC22" s="4"/>
      <c r="AD22" s="4"/>
      <c r="AE22" s="4">
        <v>1</v>
      </c>
      <c r="AF22" s="4"/>
      <c r="AG22" s="4">
        <v>1</v>
      </c>
      <c r="AH22" s="4"/>
      <c r="AI22" s="28" t="s">
        <v>231</v>
      </c>
      <c r="AJ22" s="11">
        <v>45064</v>
      </c>
      <c r="AK22" s="4">
        <v>5</v>
      </c>
      <c r="AL22" s="27"/>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row>
    <row r="23" spans="1:145" s="24" customFormat="1" ht="62.25" customHeight="1">
      <c r="A23" s="39">
        <v>14</v>
      </c>
      <c r="B23" s="28" t="s">
        <v>232</v>
      </c>
      <c r="C23" s="33">
        <v>45055</v>
      </c>
      <c r="D23" s="4" t="s">
        <v>213</v>
      </c>
      <c r="E23" s="4" t="s">
        <v>213</v>
      </c>
      <c r="F23" s="4" t="s">
        <v>233</v>
      </c>
      <c r="G23" s="4"/>
      <c r="H23" s="4">
        <v>1</v>
      </c>
      <c r="I23" s="4"/>
      <c r="J23" s="4"/>
      <c r="K23" s="4"/>
      <c r="L23" s="4"/>
      <c r="M23" s="4"/>
      <c r="N23" s="4"/>
      <c r="O23" s="4"/>
      <c r="P23" s="4" t="s">
        <v>215</v>
      </c>
      <c r="Q23" s="4"/>
      <c r="R23" s="4"/>
      <c r="S23" s="12" t="s">
        <v>216</v>
      </c>
      <c r="T23" s="12" t="s">
        <v>216</v>
      </c>
      <c r="U23" s="3" t="s">
        <v>229</v>
      </c>
      <c r="V23" s="3" t="s">
        <v>230</v>
      </c>
      <c r="W23" s="4">
        <v>1</v>
      </c>
      <c r="X23" s="4"/>
      <c r="Y23" s="4"/>
      <c r="Z23" s="4"/>
      <c r="AA23" s="4"/>
      <c r="AB23" s="4">
        <v>1</v>
      </c>
      <c r="AC23" s="4"/>
      <c r="AD23" s="4"/>
      <c r="AE23" s="4">
        <v>1</v>
      </c>
      <c r="AF23" s="4"/>
      <c r="AG23" s="4">
        <v>1</v>
      </c>
      <c r="AH23" s="4"/>
      <c r="AI23" s="28" t="s">
        <v>234</v>
      </c>
      <c r="AJ23" s="11">
        <v>45063</v>
      </c>
      <c r="AK23" s="4">
        <v>6</v>
      </c>
      <c r="AL23" s="27"/>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row>
    <row r="24" spans="1:145" s="24" customFormat="1" ht="62.25" customHeight="1">
      <c r="A24" s="39">
        <v>15</v>
      </c>
      <c r="B24" s="28" t="s">
        <v>235</v>
      </c>
      <c r="C24" s="33">
        <v>45061</v>
      </c>
      <c r="D24" s="4" t="s">
        <v>213</v>
      </c>
      <c r="E24" s="4" t="s">
        <v>213</v>
      </c>
      <c r="F24" s="4" t="s">
        <v>236</v>
      </c>
      <c r="G24" s="4"/>
      <c r="H24" s="4">
        <v>1</v>
      </c>
      <c r="I24" s="4"/>
      <c r="J24" s="4"/>
      <c r="K24" s="4"/>
      <c r="L24" s="4"/>
      <c r="M24" s="4"/>
      <c r="N24" s="4"/>
      <c r="O24" s="4"/>
      <c r="P24" s="4">
        <v>1</v>
      </c>
      <c r="Q24" s="4"/>
      <c r="R24" s="4"/>
      <c r="S24" s="12" t="s">
        <v>216</v>
      </c>
      <c r="T24" s="12" t="s">
        <v>216</v>
      </c>
      <c r="U24" s="3" t="s">
        <v>229</v>
      </c>
      <c r="V24" s="3" t="s">
        <v>218</v>
      </c>
      <c r="W24" s="4">
        <v>1</v>
      </c>
      <c r="X24" s="4"/>
      <c r="Y24" s="4"/>
      <c r="Z24" s="4"/>
      <c r="AA24" s="4"/>
      <c r="AB24" s="4">
        <v>1</v>
      </c>
      <c r="AC24" s="4"/>
      <c r="AD24" s="4"/>
      <c r="AE24" s="4">
        <v>1</v>
      </c>
      <c r="AF24" s="4"/>
      <c r="AG24" s="4">
        <v>1</v>
      </c>
      <c r="AH24" s="4"/>
      <c r="AI24" s="28" t="s">
        <v>237</v>
      </c>
      <c r="AJ24" s="11">
        <v>45075</v>
      </c>
      <c r="AK24" s="4">
        <v>8</v>
      </c>
      <c r="AL24" s="27"/>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row>
    <row r="25" spans="1:145" s="24" customFormat="1" ht="62.25" customHeight="1">
      <c r="A25" s="39">
        <v>16</v>
      </c>
      <c r="B25" s="28" t="s">
        <v>238</v>
      </c>
      <c r="C25" s="33">
        <v>45076</v>
      </c>
      <c r="D25" s="4" t="s">
        <v>213</v>
      </c>
      <c r="E25" s="4" t="s">
        <v>213</v>
      </c>
      <c r="F25" s="4" t="s">
        <v>236</v>
      </c>
      <c r="G25" s="4"/>
      <c r="H25" s="4">
        <v>1</v>
      </c>
      <c r="I25" s="4"/>
      <c r="J25" s="4"/>
      <c r="K25" s="4"/>
      <c r="L25" s="4"/>
      <c r="M25" s="4"/>
      <c r="N25" s="4"/>
      <c r="O25" s="4"/>
      <c r="P25" s="4">
        <v>1</v>
      </c>
      <c r="Q25" s="4"/>
      <c r="R25" s="4"/>
      <c r="S25" s="12" t="s">
        <v>239</v>
      </c>
      <c r="T25" s="12" t="s">
        <v>240</v>
      </c>
      <c r="U25" s="3" t="s">
        <v>241</v>
      </c>
      <c r="V25" s="3" t="s">
        <v>218</v>
      </c>
      <c r="W25" s="4">
        <v>1</v>
      </c>
      <c r="X25" s="4"/>
      <c r="Y25" s="4"/>
      <c r="Z25" s="4"/>
      <c r="AA25" s="4"/>
      <c r="AB25" s="4">
        <v>1</v>
      </c>
      <c r="AC25" s="4"/>
      <c r="AD25" s="4"/>
      <c r="AE25" s="4"/>
      <c r="AF25" s="4">
        <v>1</v>
      </c>
      <c r="AG25" s="4"/>
      <c r="AH25" s="4"/>
      <c r="AI25" s="28"/>
      <c r="AJ25" s="11"/>
      <c r="AK25" s="4"/>
      <c r="AL25" s="228"/>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row>
    <row r="26" spans="1:145" s="24" customFormat="1" ht="62.25" customHeight="1">
      <c r="A26" s="221"/>
      <c r="B26" s="222"/>
      <c r="C26" s="223"/>
      <c r="D26" s="224"/>
      <c r="E26" s="224"/>
      <c r="F26" s="224"/>
      <c r="G26" s="224"/>
      <c r="H26" s="224">
        <f>SUM(H10:H25)</f>
        <v>13</v>
      </c>
      <c r="I26" s="224"/>
      <c r="J26" s="224">
        <v>3</v>
      </c>
      <c r="K26" s="224"/>
      <c r="L26" s="224"/>
      <c r="M26" s="224"/>
      <c r="N26" s="224"/>
      <c r="O26" s="224"/>
      <c r="P26" s="224"/>
      <c r="Q26" s="224"/>
      <c r="R26" s="224"/>
      <c r="S26" s="225"/>
      <c r="T26" s="225"/>
      <c r="U26" s="226"/>
      <c r="V26" s="226"/>
      <c r="W26" s="224"/>
      <c r="X26" s="224"/>
      <c r="Y26" s="224"/>
      <c r="Z26" s="224"/>
      <c r="AA26" s="224"/>
      <c r="AB26" s="224"/>
      <c r="AC26" s="224"/>
      <c r="AD26" s="224"/>
      <c r="AE26" s="224">
        <f>SUM(AE10:AE25)</f>
        <v>15</v>
      </c>
      <c r="AF26" s="224">
        <f>SUM(AF10:AF25)</f>
        <v>1</v>
      </c>
      <c r="AG26" s="224">
        <f>SUM(AG10:AG25)</f>
        <v>12</v>
      </c>
      <c r="AH26" s="224">
        <f>SUM(AH10:AH25)</f>
        <v>3</v>
      </c>
      <c r="AI26" s="222"/>
      <c r="AJ26" s="227"/>
      <c r="AK26" s="224"/>
      <c r="AL26" s="228"/>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row>
    <row r="27" spans="1:145" s="24" customFormat="1" ht="36" customHeight="1">
      <c r="A27" s="35"/>
      <c r="B27" s="34"/>
      <c r="C27" s="108" t="s">
        <v>185</v>
      </c>
      <c r="D27" s="109">
        <v>16</v>
      </c>
      <c r="E27" s="6"/>
      <c r="F27" s="6"/>
      <c r="G27" s="6"/>
      <c r="H27" s="6"/>
      <c r="I27" s="6"/>
      <c r="J27" s="6"/>
      <c r="K27" s="6"/>
      <c r="L27" s="6"/>
      <c r="M27" s="6"/>
      <c r="N27" s="6"/>
      <c r="O27" s="6"/>
      <c r="P27" s="6"/>
      <c r="Q27" s="6"/>
      <c r="R27" s="6"/>
      <c r="S27" s="36"/>
      <c r="T27" s="6"/>
      <c r="U27" s="37"/>
      <c r="V27" s="37"/>
      <c r="W27" s="6"/>
      <c r="X27" s="6"/>
      <c r="Y27" s="6"/>
      <c r="Z27" s="6"/>
      <c r="AA27" s="6"/>
      <c r="AB27" s="6"/>
      <c r="AC27" s="6"/>
      <c r="AD27" s="6"/>
      <c r="AE27" s="6"/>
      <c r="AF27" s="6"/>
      <c r="AG27" s="6"/>
      <c r="AH27" s="6"/>
      <c r="AI27" s="34"/>
      <c r="AJ27" s="38"/>
      <c r="AK27" s="6"/>
      <c r="AL27" s="26"/>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row>
    <row r="28" spans="1:145" s="24" customFormat="1" ht="26.25" customHeight="1">
      <c r="A28" s="35"/>
      <c r="B28" s="34"/>
      <c r="C28" s="108" t="s">
        <v>186</v>
      </c>
      <c r="D28" s="109">
        <v>12</v>
      </c>
      <c r="E28" s="6"/>
      <c r="F28" s="6"/>
      <c r="G28" s="6"/>
      <c r="H28" s="6"/>
      <c r="I28" s="6"/>
      <c r="J28" s="6"/>
      <c r="K28" s="6"/>
      <c r="L28" s="6"/>
      <c r="M28" s="6"/>
      <c r="N28" s="6"/>
      <c r="O28" s="6"/>
      <c r="P28" s="6"/>
      <c r="Q28" s="6"/>
      <c r="R28" s="6"/>
      <c r="S28" s="36"/>
      <c r="T28" s="6"/>
      <c r="U28" s="37"/>
      <c r="V28" s="37"/>
      <c r="W28" s="6"/>
      <c r="X28" s="6"/>
      <c r="Y28" s="6"/>
      <c r="Z28" s="6"/>
      <c r="AA28" s="6"/>
      <c r="AB28" s="6"/>
      <c r="AC28" s="6"/>
      <c r="AD28" s="6"/>
      <c r="AE28" s="6"/>
      <c r="AF28" s="6"/>
      <c r="AG28" s="6"/>
      <c r="AH28" s="6"/>
      <c r="AI28" s="34"/>
      <c r="AJ28" s="38"/>
      <c r="AK28" s="6"/>
      <c r="AL28" s="26"/>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row>
    <row r="29" spans="1:145" s="24" customFormat="1" ht="36" customHeight="1">
      <c r="A29" s="35"/>
      <c r="B29" s="34"/>
      <c r="C29" s="108" t="s">
        <v>187</v>
      </c>
      <c r="D29" s="109">
        <v>4</v>
      </c>
      <c r="E29" s="6"/>
      <c r="F29" s="6"/>
      <c r="G29" s="6"/>
      <c r="H29" s="6"/>
      <c r="I29" s="6"/>
      <c r="J29" s="6"/>
      <c r="K29" s="6"/>
      <c r="L29" s="6"/>
      <c r="M29" s="6"/>
      <c r="N29" s="6"/>
      <c r="O29" s="6"/>
      <c r="P29" s="6"/>
      <c r="Q29" s="6"/>
      <c r="R29" s="6"/>
      <c r="S29" s="36"/>
      <c r="T29" s="6"/>
      <c r="U29" s="37"/>
      <c r="V29" s="37"/>
      <c r="W29" s="6"/>
      <c r="X29" s="6"/>
      <c r="Y29" s="6"/>
      <c r="Z29" s="6"/>
      <c r="AA29" s="6"/>
      <c r="AB29" s="6"/>
      <c r="AC29" s="6"/>
      <c r="AD29" s="6"/>
      <c r="AE29" s="6"/>
      <c r="AF29" s="6"/>
      <c r="AG29" s="6"/>
      <c r="AH29" s="6"/>
      <c r="AI29" s="34"/>
      <c r="AJ29" s="38"/>
      <c r="AK29" s="6"/>
      <c r="AL29" s="26"/>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row>
    <row r="30" spans="1:145">
      <c r="AL30" s="27"/>
    </row>
    <row r="31" spans="1:145">
      <c r="AL31" s="27"/>
    </row>
    <row r="32" spans="1:145">
      <c r="AL32" s="27"/>
    </row>
  </sheetData>
  <sortState xmlns:xlrd2="http://schemas.microsoft.com/office/spreadsheetml/2017/richdata2" ref="A10:AK24">
    <sortCondition ref="A10"/>
  </sortState>
  <mergeCells count="54">
    <mergeCell ref="B9:AK9"/>
    <mergeCell ref="AB7:AB8"/>
    <mergeCell ref="Q6:R6"/>
    <mergeCell ref="M7:M8"/>
    <mergeCell ref="N7:N8"/>
    <mergeCell ref="J6:J8"/>
    <mergeCell ref="O7:O8"/>
    <mergeCell ref="P7:P8"/>
    <mergeCell ref="Q7:Q8"/>
    <mergeCell ref="R7:R8"/>
    <mergeCell ref="H6:H8"/>
    <mergeCell ref="Y6:Y8"/>
    <mergeCell ref="B5:B8"/>
    <mergeCell ref="C5:C8"/>
    <mergeCell ref="D5:F5"/>
    <mergeCell ref="W6:W8"/>
    <mergeCell ref="M5:R5"/>
    <mergeCell ref="AJ5:AJ8"/>
    <mergeCell ref="G5:L5"/>
    <mergeCell ref="AK5:AK8"/>
    <mergeCell ref="W5:AD5"/>
    <mergeCell ref="AE5:AF6"/>
    <mergeCell ref="X6:X8"/>
    <mergeCell ref="AD7:AD8"/>
    <mergeCell ref="AG5:AH6"/>
    <mergeCell ref="AI5:AI8"/>
    <mergeCell ref="AE7:AE8"/>
    <mergeCell ref="AF7:AF8"/>
    <mergeCell ref="AG7:AG8"/>
    <mergeCell ref="AH7:AH8"/>
    <mergeCell ref="AA6:AA8"/>
    <mergeCell ref="AB6:AD6"/>
    <mergeCell ref="B1:C4"/>
    <mergeCell ref="D1:AI2"/>
    <mergeCell ref="AJ1:AK1"/>
    <mergeCell ref="AJ2:AK2"/>
    <mergeCell ref="D3:AI4"/>
    <mergeCell ref="AJ3:AK3"/>
    <mergeCell ref="AJ4:AK4"/>
    <mergeCell ref="AC7:AC8"/>
    <mergeCell ref="T5:T8"/>
    <mergeCell ref="U5:U8"/>
    <mergeCell ref="Z6:Z8"/>
    <mergeCell ref="S5:S8"/>
    <mergeCell ref="V5:V8"/>
    <mergeCell ref="K6:K8"/>
    <mergeCell ref="O6:P6"/>
    <mergeCell ref="M6:N6"/>
    <mergeCell ref="D6:D8"/>
    <mergeCell ref="E6:E8"/>
    <mergeCell ref="F6:F8"/>
    <mergeCell ref="G6:G8"/>
    <mergeCell ref="I6:I8"/>
    <mergeCell ref="L6:L8"/>
  </mergeCells>
  <phoneticPr fontId="16" type="noConversion"/>
  <hyperlinks>
    <hyperlink ref="E13" r:id="rId1" xr:uid="{00000000-0004-0000-0200-000000000000}"/>
    <hyperlink ref="E19" r:id="rId2" xr:uid="{07A54BF3-82F6-4D8A-B734-A65285566BA4}"/>
  </hyperlinks>
  <printOptions horizontalCentered="1"/>
  <pageMargins left="0.23622047244094491" right="0.23622047244094491" top="0.74803149606299213" bottom="0.74803149606299213" header="0.31496062992125984" footer="0.31496062992125984"/>
  <pageSetup scale="22" fitToHeight="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6:G60"/>
  <sheetViews>
    <sheetView zoomScale="85" zoomScaleNormal="85" workbookViewId="0">
      <selection activeCell="F14" sqref="F14"/>
    </sheetView>
  </sheetViews>
  <sheetFormatPr baseColWidth="10" defaultRowHeight="14.5"/>
  <cols>
    <col min="4" max="4" width="32.1796875" customWidth="1"/>
    <col min="5" max="5" width="13.7265625" customWidth="1"/>
    <col min="6" max="6" width="20.1796875" customWidth="1"/>
  </cols>
  <sheetData>
    <row r="6" spans="4:6" ht="15" thickBot="1"/>
    <row r="7" spans="4:6" ht="15" thickBot="1">
      <c r="D7" s="86" t="s">
        <v>177</v>
      </c>
      <c r="E7" s="87" t="s">
        <v>178</v>
      </c>
      <c r="F7" s="87" t="s">
        <v>179</v>
      </c>
    </row>
    <row r="8" spans="4:6" ht="15" thickBot="1">
      <c r="D8" s="88" t="s">
        <v>24</v>
      </c>
      <c r="E8" s="89">
        <v>13</v>
      </c>
      <c r="F8" s="90">
        <f>E8/E11</f>
        <v>0.8125</v>
      </c>
    </row>
    <row r="9" spans="4:6" ht="15" thickBot="1">
      <c r="D9" s="88" t="s">
        <v>26</v>
      </c>
      <c r="E9" s="89">
        <v>3</v>
      </c>
      <c r="F9" s="90">
        <f>E9/E11</f>
        <v>0.1875</v>
      </c>
    </row>
    <row r="10" spans="4:6" ht="15" thickBot="1">
      <c r="D10" s="88" t="s">
        <v>180</v>
      </c>
      <c r="E10" s="89">
        <v>0</v>
      </c>
      <c r="F10" s="90">
        <f>E10/E11</f>
        <v>0</v>
      </c>
    </row>
    <row r="11" spans="4:6" ht="15" thickBot="1">
      <c r="D11" s="88" t="s">
        <v>181</v>
      </c>
      <c r="E11" s="89">
        <f>SUM(E8:E10)</f>
        <v>16</v>
      </c>
      <c r="F11" s="91">
        <f>SUM(F8:F10)</f>
        <v>1</v>
      </c>
    </row>
    <row r="16" spans="4:6" ht="15" thickBot="1"/>
    <row r="17" spans="4:6" ht="15" thickBot="1">
      <c r="D17" s="92" t="s">
        <v>182</v>
      </c>
      <c r="E17" s="93" t="s">
        <v>178</v>
      </c>
      <c r="F17" s="93" t="s">
        <v>179</v>
      </c>
    </row>
    <row r="18" spans="4:6" ht="15" thickBot="1">
      <c r="D18" s="88" t="s">
        <v>183</v>
      </c>
      <c r="E18" s="89">
        <v>0</v>
      </c>
      <c r="F18" s="90">
        <f>E18/E20</f>
        <v>0</v>
      </c>
    </row>
    <row r="19" spans="4:6" ht="15" thickBot="1">
      <c r="D19" s="88" t="s">
        <v>184</v>
      </c>
      <c r="E19" s="89">
        <v>7</v>
      </c>
      <c r="F19" s="90">
        <f>E19/E20</f>
        <v>1</v>
      </c>
    </row>
    <row r="20" spans="4:6" ht="15" thickBot="1">
      <c r="D20" s="88" t="s">
        <v>181</v>
      </c>
      <c r="E20" s="89">
        <f>SUM(E18:E19)</f>
        <v>7</v>
      </c>
      <c r="F20" s="91">
        <v>1</v>
      </c>
    </row>
    <row r="21" spans="4:6">
      <c r="D21" s="219"/>
      <c r="E21" s="219"/>
      <c r="F21" s="219"/>
    </row>
    <row r="22" spans="4:6">
      <c r="D22" s="94"/>
      <c r="E22" s="94"/>
      <c r="F22" s="94"/>
    </row>
    <row r="23" spans="4:6">
      <c r="D23" s="95"/>
      <c r="E23" s="96"/>
      <c r="F23" s="97"/>
    </row>
    <row r="24" spans="4:6">
      <c r="D24" s="95"/>
      <c r="E24" s="96"/>
      <c r="F24" s="96"/>
    </row>
    <row r="25" spans="4:6">
      <c r="D25" s="96"/>
      <c r="E25" s="96"/>
      <c r="F25" s="97"/>
    </row>
    <row r="28" spans="4:6">
      <c r="D28" s="94"/>
      <c r="E28" s="94"/>
      <c r="F28" s="94"/>
    </row>
    <row r="29" spans="4:6">
      <c r="D29" s="98"/>
      <c r="E29" s="96"/>
      <c r="F29" s="99"/>
    </row>
    <row r="30" spans="4:6">
      <c r="D30" s="98"/>
      <c r="E30" s="96"/>
      <c r="F30" s="99"/>
    </row>
    <row r="31" spans="4:6">
      <c r="D31" s="98"/>
      <c r="E31" s="96"/>
      <c r="F31" s="99"/>
    </row>
    <row r="34" spans="4:7" ht="15" thickBot="1"/>
    <row r="35" spans="4:7" ht="15" thickBot="1">
      <c r="D35" s="100"/>
      <c r="E35" s="93"/>
      <c r="F35" s="93"/>
      <c r="G35" s="93"/>
    </row>
    <row r="36" spans="4:7" ht="51" customHeight="1" thickBot="1">
      <c r="D36" s="101"/>
      <c r="E36" s="102"/>
      <c r="F36" s="89"/>
      <c r="G36" s="90"/>
    </row>
    <row r="37" spans="4:7" ht="15" thickBot="1">
      <c r="D37" s="103"/>
      <c r="E37" s="102"/>
      <c r="F37" s="89"/>
      <c r="G37" s="90"/>
    </row>
    <row r="38" spans="4:7" ht="15" thickBot="1">
      <c r="D38" s="101"/>
      <c r="E38" s="102"/>
      <c r="F38" s="89"/>
      <c r="G38" s="90"/>
    </row>
    <row r="39" spans="4:7" ht="15" thickBot="1">
      <c r="D39" s="101"/>
      <c r="E39" s="102"/>
      <c r="F39" s="89"/>
      <c r="G39" s="90"/>
    </row>
    <row r="40" spans="4:7" ht="15" thickBot="1">
      <c r="D40" s="88"/>
      <c r="E40" s="104"/>
      <c r="F40" s="89"/>
      <c r="G40" s="91"/>
    </row>
    <row r="48" spans="4:7" ht="15" thickBot="1"/>
    <row r="49" spans="4:6" ht="15" thickBot="1">
      <c r="D49" s="86" t="s">
        <v>177</v>
      </c>
      <c r="E49" s="87" t="s">
        <v>178</v>
      </c>
      <c r="F49" s="87" t="s">
        <v>179</v>
      </c>
    </row>
    <row r="50" spans="4:6" ht="15" thickBot="1">
      <c r="D50" s="88" t="s">
        <v>24</v>
      </c>
      <c r="E50" s="89">
        <v>0</v>
      </c>
      <c r="F50" s="105">
        <f>E50/E53</f>
        <v>0</v>
      </c>
    </row>
    <row r="51" spans="4:6" ht="15" thickBot="1">
      <c r="D51" s="88" t="s">
        <v>26</v>
      </c>
      <c r="E51" s="89">
        <v>9</v>
      </c>
      <c r="F51" s="105">
        <f>E51/E53</f>
        <v>0.375</v>
      </c>
    </row>
    <row r="52" spans="4:6" ht="15" thickBot="1">
      <c r="D52" s="88" t="s">
        <v>180</v>
      </c>
      <c r="E52" s="89">
        <v>15</v>
      </c>
      <c r="F52" s="105">
        <f>E52/E53</f>
        <v>0.625</v>
      </c>
    </row>
    <row r="53" spans="4:6" ht="15" thickBot="1">
      <c r="D53" s="88" t="s">
        <v>181</v>
      </c>
      <c r="E53" s="89">
        <f>SUM(E50:E52)</f>
        <v>24</v>
      </c>
      <c r="F53" s="106">
        <f>SUM(F50:F52)</f>
        <v>1</v>
      </c>
    </row>
    <row r="56" spans="4:6" ht="15" thickBot="1"/>
    <row r="57" spans="4:6" ht="15" thickBot="1">
      <c r="D57" s="92" t="s">
        <v>182</v>
      </c>
      <c r="E57" s="93" t="s">
        <v>178</v>
      </c>
      <c r="F57" s="93" t="s">
        <v>179</v>
      </c>
    </row>
    <row r="58" spans="4:6" ht="15" thickBot="1">
      <c r="D58" s="88" t="s">
        <v>183</v>
      </c>
      <c r="E58" s="89">
        <v>0</v>
      </c>
      <c r="F58" s="107" t="e">
        <f>E58/E60</f>
        <v>#DIV/0!</v>
      </c>
    </row>
    <row r="59" spans="4:6" ht="15" thickBot="1">
      <c r="D59" s="88" t="s">
        <v>184</v>
      </c>
      <c r="E59" s="89">
        <v>0</v>
      </c>
      <c r="F59" s="107" t="e">
        <f>E59/E60</f>
        <v>#DIV/0!</v>
      </c>
    </row>
    <row r="60" spans="4:6" ht="15" thickBot="1">
      <c r="D60" s="88" t="s">
        <v>181</v>
      </c>
      <c r="E60" s="89">
        <v>0</v>
      </c>
      <c r="F60" s="107" t="e">
        <f>SUM(F58:F59)</f>
        <v>#DIV/0!</v>
      </c>
    </row>
  </sheetData>
  <mergeCells count="1">
    <mergeCell ref="D21:F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23"/>
  <sheetViews>
    <sheetView workbookViewId="0"/>
  </sheetViews>
  <sheetFormatPr baseColWidth="10" defaultRowHeight="14.5"/>
  <cols>
    <col min="1" max="1" width="11.7265625" customWidth="1"/>
    <col min="2" max="2" width="10" customWidth="1"/>
    <col min="3" max="3" width="11.26953125" customWidth="1"/>
    <col min="4" max="4" width="15.1796875" customWidth="1"/>
    <col min="5" max="5" width="15.54296875" customWidth="1"/>
    <col min="6" max="6" width="27.1796875" customWidth="1"/>
    <col min="7" max="7" width="31.54296875" customWidth="1"/>
    <col min="8" max="8" width="10.453125" customWidth="1"/>
    <col min="9" max="9" width="15.81640625" customWidth="1"/>
    <col min="10" max="10" width="11.81640625" customWidth="1"/>
    <col min="11" max="11" width="11.26953125" customWidth="1"/>
    <col min="12" max="12" width="8.54296875" customWidth="1"/>
  </cols>
  <sheetData>
    <row r="1" spans="1:1">
      <c r="A1" s="10">
        <v>44825</v>
      </c>
    </row>
    <row r="2" spans="1:1">
      <c r="A2" s="10">
        <v>44826</v>
      </c>
    </row>
    <row r="3" spans="1:1">
      <c r="A3" s="10">
        <v>44827</v>
      </c>
    </row>
    <row r="4" spans="1:1">
      <c r="A4" s="10">
        <v>44828</v>
      </c>
    </row>
    <row r="5" spans="1:1">
      <c r="A5" s="10">
        <v>44829</v>
      </c>
    </row>
    <row r="6" spans="1:1">
      <c r="A6" s="10">
        <v>44830</v>
      </c>
    </row>
    <row r="7" spans="1:1">
      <c r="A7" s="10">
        <v>44831</v>
      </c>
    </row>
    <row r="8" spans="1:1">
      <c r="A8" s="10">
        <v>44832</v>
      </c>
    </row>
    <row r="9" spans="1:1">
      <c r="A9" s="10">
        <v>44833</v>
      </c>
    </row>
    <row r="10" spans="1:1">
      <c r="A10" s="10">
        <v>44834</v>
      </c>
    </row>
    <row r="11" spans="1:1">
      <c r="A11" s="10">
        <v>44835</v>
      </c>
    </row>
    <row r="12" spans="1:1">
      <c r="A12" s="10">
        <v>44836</v>
      </c>
    </row>
    <row r="13" spans="1:1">
      <c r="A13" s="10">
        <v>44837</v>
      </c>
    </row>
    <row r="14" spans="1:1">
      <c r="A14" s="10">
        <v>44838</v>
      </c>
    </row>
    <row r="15" spans="1:1">
      <c r="A15" s="10">
        <v>44839</v>
      </c>
    </row>
    <row r="16" spans="1:1">
      <c r="A16" s="10">
        <v>44840</v>
      </c>
    </row>
    <row r="17" spans="1:1">
      <c r="A17" s="10">
        <v>44841</v>
      </c>
    </row>
    <row r="18" spans="1:1">
      <c r="A18" s="10">
        <v>44842</v>
      </c>
    </row>
    <row r="19" spans="1:1">
      <c r="A19" s="10">
        <v>44843</v>
      </c>
    </row>
    <row r="20" spans="1:1">
      <c r="A20" s="10">
        <v>44844</v>
      </c>
    </row>
    <row r="21" spans="1:1">
      <c r="A21" s="10">
        <v>44845</v>
      </c>
    </row>
    <row r="22" spans="1:1">
      <c r="A22" s="10">
        <v>44846</v>
      </c>
    </row>
    <row r="23" spans="1:1">
      <c r="A23" s="10">
        <v>44847</v>
      </c>
    </row>
    <row r="24" spans="1:1">
      <c r="A24" s="10">
        <v>44848</v>
      </c>
    </row>
    <row r="25" spans="1:1">
      <c r="A25" s="10">
        <v>44849</v>
      </c>
    </row>
    <row r="26" spans="1:1">
      <c r="A26" s="10">
        <v>44850</v>
      </c>
    </row>
    <row r="27" spans="1:1">
      <c r="A27" s="10">
        <v>44851</v>
      </c>
    </row>
    <row r="28" spans="1:1">
      <c r="A28" s="10">
        <v>44852</v>
      </c>
    </row>
    <row r="29" spans="1:1">
      <c r="A29" s="10">
        <v>44853</v>
      </c>
    </row>
    <row r="30" spans="1:1">
      <c r="A30" s="10">
        <v>44854</v>
      </c>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10"/>
    </row>
    <row r="41" spans="1:1">
      <c r="A41" s="10"/>
    </row>
    <row r="42" spans="1:1">
      <c r="A42" s="10"/>
    </row>
    <row r="43" spans="1:1">
      <c r="A43" s="10"/>
    </row>
    <row r="44" spans="1:1">
      <c r="A44" s="10"/>
    </row>
    <row r="45" spans="1:1">
      <c r="A45" s="10"/>
    </row>
    <row r="46" spans="1:1">
      <c r="A46" s="10"/>
    </row>
    <row r="47" spans="1:1">
      <c r="A47" s="10"/>
    </row>
    <row r="48" spans="1:1">
      <c r="A48" s="10"/>
    </row>
    <row r="49" spans="1:1">
      <c r="A49" s="10"/>
    </row>
    <row r="50" spans="1:1">
      <c r="A50" s="10"/>
    </row>
    <row r="51" spans="1:1">
      <c r="A51" s="10"/>
    </row>
    <row r="52" spans="1:1">
      <c r="A52" s="10"/>
    </row>
    <row r="53" spans="1:1">
      <c r="A53" s="10"/>
    </row>
    <row r="54" spans="1:1">
      <c r="A54" s="10"/>
    </row>
    <row r="55" spans="1:1">
      <c r="A55" s="10"/>
    </row>
    <row r="56" spans="1:1">
      <c r="A56" s="10"/>
    </row>
    <row r="57" spans="1:1">
      <c r="A57" s="10"/>
    </row>
    <row r="58" spans="1:1">
      <c r="A58" s="10"/>
    </row>
    <row r="59" spans="1:1">
      <c r="A59" s="10"/>
    </row>
    <row r="60" spans="1:1">
      <c r="A60" s="10"/>
    </row>
    <row r="61" spans="1:1">
      <c r="A61" s="10"/>
    </row>
    <row r="62" spans="1:1">
      <c r="A62" s="10"/>
    </row>
    <row r="63" spans="1:1">
      <c r="A63" s="10"/>
    </row>
    <row r="64" spans="1:1">
      <c r="A64" s="10"/>
    </row>
    <row r="65" spans="1:1">
      <c r="A65" s="10"/>
    </row>
    <row r="66" spans="1:1">
      <c r="A66" s="10"/>
    </row>
    <row r="67" spans="1:1">
      <c r="A67" s="10"/>
    </row>
    <row r="68" spans="1:1">
      <c r="A68" s="10"/>
    </row>
    <row r="69" spans="1:1">
      <c r="A69" s="10"/>
    </row>
    <row r="70" spans="1:1">
      <c r="A70" s="10"/>
    </row>
    <row r="71" spans="1:1">
      <c r="A71" s="10"/>
    </row>
    <row r="72" spans="1:1">
      <c r="A72" s="10"/>
    </row>
    <row r="73" spans="1:1">
      <c r="A73" s="10"/>
    </row>
    <row r="74" spans="1:1">
      <c r="A74" s="10"/>
    </row>
    <row r="75" spans="1:1">
      <c r="A75" s="10"/>
    </row>
    <row r="76" spans="1:1">
      <c r="A76" s="10"/>
    </row>
    <row r="77" spans="1:1">
      <c r="A77" s="10"/>
    </row>
    <row r="78" spans="1:1">
      <c r="A78" s="10"/>
    </row>
    <row r="79" spans="1:1">
      <c r="A79" s="10"/>
    </row>
    <row r="80" spans="1:1">
      <c r="A80" s="10"/>
    </row>
    <row r="81" spans="1:12">
      <c r="A81" s="10"/>
    </row>
    <row r="82" spans="1:12">
      <c r="A82" s="10"/>
    </row>
    <row r="83" spans="1:12">
      <c r="A83" s="10"/>
    </row>
    <row r="84" spans="1:12">
      <c r="A84" s="10"/>
    </row>
    <row r="85" spans="1:12">
      <c r="A85" s="10"/>
    </row>
    <row r="86" spans="1:12">
      <c r="A86" s="10"/>
    </row>
    <row r="87" spans="1:12">
      <c r="A87" s="10"/>
    </row>
    <row r="88" spans="1:12">
      <c r="A88" s="10"/>
    </row>
    <row r="89" spans="1:12">
      <c r="A89" s="10"/>
    </row>
    <row r="90" spans="1:12">
      <c r="A90" s="10"/>
    </row>
    <row r="91" spans="1:12">
      <c r="A91" s="10"/>
    </row>
    <row r="92" spans="1:12">
      <c r="A92" s="10"/>
    </row>
    <row r="93" spans="1:12" ht="26.5">
      <c r="A93" s="16" t="s">
        <v>88</v>
      </c>
      <c r="B93" s="22" t="s">
        <v>87</v>
      </c>
      <c r="C93" s="22" t="s">
        <v>78</v>
      </c>
      <c r="D93" s="5" t="s">
        <v>79</v>
      </c>
      <c r="E93" s="19" t="s">
        <v>84</v>
      </c>
      <c r="F93" s="5" t="s">
        <v>85</v>
      </c>
      <c r="G93" s="5" t="s">
        <v>80</v>
      </c>
      <c r="H93" s="17" t="s">
        <v>89</v>
      </c>
      <c r="I93" s="18" t="s">
        <v>86</v>
      </c>
      <c r="J93" s="19" t="s">
        <v>81</v>
      </c>
      <c r="K93" s="17" t="s">
        <v>82</v>
      </c>
      <c r="L93" s="21" t="s">
        <v>83</v>
      </c>
    </row>
    <row r="94" spans="1:12" ht="83.25" customHeight="1">
      <c r="A94" s="13">
        <v>44713</v>
      </c>
      <c r="B94" s="14" t="s">
        <v>57</v>
      </c>
      <c r="C94" s="13">
        <v>44713</v>
      </c>
      <c r="D94" s="3" t="s">
        <v>58</v>
      </c>
      <c r="E94" s="3" t="s">
        <v>59</v>
      </c>
      <c r="F94" s="15" t="s">
        <v>60</v>
      </c>
      <c r="G94" s="15" t="s">
        <v>64</v>
      </c>
      <c r="H94" s="15" t="s">
        <v>47</v>
      </c>
      <c r="I94" s="3" t="s">
        <v>50</v>
      </c>
      <c r="J94" s="3" t="s">
        <v>65</v>
      </c>
      <c r="K94" s="13">
        <v>44722</v>
      </c>
      <c r="L94" s="7">
        <v>7</v>
      </c>
    </row>
    <row r="95" spans="1:12" ht="49.5" customHeight="1">
      <c r="A95" s="13">
        <v>44720</v>
      </c>
      <c r="B95" s="14" t="s">
        <v>61</v>
      </c>
      <c r="C95" s="13">
        <v>44720</v>
      </c>
      <c r="D95" s="3" t="s">
        <v>62</v>
      </c>
      <c r="E95" s="3" t="s">
        <v>56</v>
      </c>
      <c r="F95" s="15" t="s">
        <v>63</v>
      </c>
      <c r="G95" s="15" t="s">
        <v>66</v>
      </c>
      <c r="H95" s="15" t="s">
        <v>47</v>
      </c>
      <c r="I95" s="3" t="s">
        <v>49</v>
      </c>
      <c r="J95" s="3" t="s">
        <v>67</v>
      </c>
      <c r="K95" s="13">
        <v>44725</v>
      </c>
      <c r="L95" s="7">
        <v>3</v>
      </c>
    </row>
    <row r="96" spans="1:12" ht="36">
      <c r="A96" s="13">
        <v>44727</v>
      </c>
      <c r="B96" s="14" t="s">
        <v>68</v>
      </c>
      <c r="C96" s="13">
        <v>44727</v>
      </c>
      <c r="D96" s="3" t="s">
        <v>55</v>
      </c>
      <c r="E96" s="3" t="s">
        <v>69</v>
      </c>
      <c r="F96" s="15" t="s">
        <v>70</v>
      </c>
      <c r="G96" s="15" t="s">
        <v>74</v>
      </c>
      <c r="H96" s="15" t="s">
        <v>47</v>
      </c>
      <c r="I96" s="3" t="s">
        <v>49</v>
      </c>
      <c r="J96" s="3" t="s">
        <v>75</v>
      </c>
      <c r="K96" s="13">
        <v>44735</v>
      </c>
      <c r="L96" s="7">
        <v>5</v>
      </c>
    </row>
    <row r="97" spans="1:12" ht="68.25" customHeight="1">
      <c r="A97" s="13">
        <v>44735</v>
      </c>
      <c r="B97" s="14" t="s">
        <v>71</v>
      </c>
      <c r="C97" s="13">
        <v>44735</v>
      </c>
      <c r="D97" s="3" t="s">
        <v>72</v>
      </c>
      <c r="E97" s="3" t="s">
        <v>53</v>
      </c>
      <c r="F97" s="20" t="s">
        <v>73</v>
      </c>
      <c r="G97" s="20" t="s">
        <v>77</v>
      </c>
      <c r="H97" s="15" t="s">
        <v>47</v>
      </c>
      <c r="I97" s="3" t="s">
        <v>52</v>
      </c>
      <c r="J97" s="3" t="s">
        <v>76</v>
      </c>
      <c r="K97" s="13">
        <v>44747</v>
      </c>
      <c r="L97" s="7">
        <v>6</v>
      </c>
    </row>
    <row r="98" spans="1:12">
      <c r="A98" s="10"/>
      <c r="J98" s="220" t="s">
        <v>90</v>
      </c>
      <c r="K98" s="220"/>
      <c r="L98" s="23">
        <f>AVERAGE(L94:L97)</f>
        <v>5.25</v>
      </c>
    </row>
    <row r="99" spans="1:12">
      <c r="A99" s="10"/>
    </row>
    <row r="100" spans="1:12">
      <c r="A100" s="10"/>
    </row>
    <row r="101" spans="1:12">
      <c r="A101" s="10"/>
    </row>
    <row r="102" spans="1:12">
      <c r="A102" s="10"/>
    </row>
    <row r="103" spans="1:12">
      <c r="A103" s="10"/>
    </row>
    <row r="104" spans="1:12">
      <c r="A104" s="10"/>
    </row>
    <row r="105" spans="1:12">
      <c r="A105" s="10"/>
    </row>
    <row r="106" spans="1:12">
      <c r="A106" s="10"/>
    </row>
    <row r="107" spans="1:12">
      <c r="A107" s="10"/>
    </row>
    <row r="108" spans="1:12">
      <c r="A108" s="10"/>
    </row>
    <row r="109" spans="1:12">
      <c r="A109" s="10"/>
    </row>
    <row r="110" spans="1:12">
      <c r="A110" s="10"/>
    </row>
    <row r="111" spans="1:12">
      <c r="A111" s="10"/>
    </row>
    <row r="112" spans="1:12">
      <c r="A112" s="10"/>
    </row>
    <row r="113" spans="1:1">
      <c r="A113" s="10"/>
    </row>
    <row r="114" spans="1:1">
      <c r="A114" s="10"/>
    </row>
    <row r="115" spans="1:1">
      <c r="A115" s="10"/>
    </row>
    <row r="116" spans="1:1">
      <c r="A116" s="10"/>
    </row>
    <row r="117" spans="1:1">
      <c r="A117" s="10"/>
    </row>
    <row r="118" spans="1:1">
      <c r="A118" s="10"/>
    </row>
    <row r="119" spans="1:1">
      <c r="A119" s="10"/>
    </row>
    <row r="120" spans="1:1">
      <c r="A120" s="10"/>
    </row>
    <row r="121" spans="1:1">
      <c r="A121" s="10"/>
    </row>
    <row r="122" spans="1:1">
      <c r="A122" s="10"/>
    </row>
    <row r="123" spans="1:1">
      <c r="A123" s="10"/>
    </row>
  </sheetData>
  <mergeCells count="1">
    <mergeCell ref="J98:K9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FESTIVOS</vt:lpstr>
      <vt:lpstr>Consolidado</vt:lpstr>
      <vt:lpstr>PETICIONES</vt:lpstr>
      <vt:lpstr>GRAFICOS (3)</vt:lpstr>
      <vt:lpstr>Hoja1</vt:lpstr>
      <vt:lpstr>PETICIONES!Área_de_impresión</vt:lpstr>
      <vt:lpstr>INSTALACION</vt:lpstr>
      <vt:lpstr>PRESTACION</vt:lpstr>
      <vt:lpstr>PETICIONES!Títulos_a_imprimir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Carito</dc:creator>
  <cp:lastModifiedBy>ERIKA OSORIO</cp:lastModifiedBy>
  <cp:lastPrinted>2022-11-29T15:58:00Z</cp:lastPrinted>
  <dcterms:created xsi:type="dcterms:W3CDTF">2022-01-04T16:27:56Z</dcterms:created>
  <dcterms:modified xsi:type="dcterms:W3CDTF">2023-06-08T14:24:55Z</dcterms:modified>
</cp:coreProperties>
</file>